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C3B5F06-9C47-497A-818D-5A5CF52C9DCA}" xr6:coauthVersionLast="47" xr6:coauthVersionMax="47" xr10:uidLastSave="{00000000-0000-0000-0000-000000000000}"/>
  <bookViews>
    <workbookView xWindow="-38520" yWindow="8910" windowWidth="38640" windowHeight="21120" xr2:uid="{00000000-000D-0000-FFFF-FFFF00000000}"/>
  </bookViews>
  <sheets>
    <sheet name="32-банд" sheetId="8" r:id="rId1"/>
    <sheet name="3-chorak" sheetId="3" state="hidden" r:id="rId2"/>
    <sheet name="2-chorak" sheetId="4" state="hidden" r:id="rId3"/>
    <sheet name="1-chorak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8" l="1"/>
  <c r="C17" i="8"/>
  <c r="C10" i="8"/>
  <c r="C9" i="8"/>
  <c r="C12" i="8" l="1"/>
  <c r="H20" i="8"/>
  <c r="G20" i="8"/>
  <c r="F20" i="8"/>
  <c r="E20" i="8"/>
  <c r="D20" i="8"/>
  <c r="C20" i="8" l="1"/>
  <c r="E12" i="8"/>
  <c r="H12" i="8" l="1"/>
  <c r="G12" i="8"/>
  <c r="D12" i="8"/>
  <c r="F12" i="8" l="1"/>
  <c r="G48" i="5"/>
  <c r="F48" i="5"/>
  <c r="E48" i="5"/>
  <c r="D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48" i="5" l="1"/>
  <c r="G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D33" i="4"/>
  <c r="C33" i="4"/>
  <c r="D32" i="4"/>
  <c r="C32" i="4" s="1"/>
  <c r="D31" i="4"/>
  <c r="C31" i="4" s="1"/>
  <c r="C30" i="4"/>
  <c r="C29" i="4"/>
  <c r="C28" i="4"/>
  <c r="C27" i="4"/>
  <c r="C26" i="4"/>
  <c r="C25" i="4"/>
  <c r="C24" i="4"/>
  <c r="C23" i="4"/>
  <c r="C22" i="4"/>
  <c r="C21" i="4"/>
  <c r="C20" i="4"/>
  <c r="C19" i="4"/>
  <c r="F18" i="4"/>
  <c r="E18" i="4"/>
  <c r="E48" i="4" s="1"/>
  <c r="D18" i="4"/>
  <c r="C17" i="4"/>
  <c r="C16" i="4"/>
  <c r="C15" i="4"/>
  <c r="C14" i="4"/>
  <c r="C13" i="4"/>
  <c r="C12" i="4"/>
  <c r="C11" i="4"/>
  <c r="C10" i="4"/>
  <c r="C9" i="4"/>
  <c r="D48" i="4" l="1"/>
  <c r="C18" i="4"/>
  <c r="F48" i="4"/>
  <c r="C48" i="4"/>
  <c r="C9" i="3" l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D47" i="3"/>
  <c r="E47" i="3"/>
  <c r="F47" i="3"/>
  <c r="G47" i="3"/>
  <c r="C47" i="3" l="1"/>
</calcChain>
</file>

<file path=xl/sharedStrings.xml><?xml version="1.0" encoding="utf-8"?>
<sst xmlns="http://schemas.openxmlformats.org/spreadsheetml/2006/main" count="192" uniqueCount="75">
  <si>
    <t xml:space="preserve">Byudjet jarayonining ochiqligini taʼminlash maqsadida rasmiy veb-saytlarda maʼlumotlarni joylashtirish tartibi toʻgʻrisidagi nizomga </t>
  </si>
  <si>
    <t xml:space="preserve">1-ILOVA </t>
  </si>
  <si>
    <t>MAʼLUMOT</t>
  </si>
  <si>
    <t>(ming soʻmda)</t>
  </si>
  <si>
    <t>T/r</t>
  </si>
  <si>
    <t>Hisobot davri mobaynida byudjetdan ajratilayotgan mablagʻlar summasi</t>
  </si>
  <si>
    <t xml:space="preserve">Jami </t>
  </si>
  <si>
    <t>shundan:</t>
  </si>
  <si>
    <t>ish haqi va unga tenglashtiruvchi toʻlovlar miqdori</t>
  </si>
  <si>
    <t>obyektlarni loyihalashtirish, qurish, (rekonstruksiya qilish) va taʼmirlash ishlari uchun kapital qoʻyilmalar</t>
  </si>
  <si>
    <t>“Adolat” milliy huquqiy axborot markazi davlat muassasasi</t>
  </si>
  <si>
    <t>Adliya organlari va muassasalarida axborot-kommunikatsiya texnologiyalarini rivojlantirish markazi</t>
  </si>
  <si>
    <t>Yuristlar malakasini oshirish markazining</t>
  </si>
  <si>
    <t>X.Sulaymonova nomidagi Respubliga sud ekspertizasi markazi</t>
  </si>
  <si>
    <t>Huquqiy siyosat tadqiqot instituti</t>
  </si>
  <si>
    <t>Adliya vazirligi markaziy apparati</t>
  </si>
  <si>
    <t>Toshkent davlat yuridik universiteti</t>
  </si>
  <si>
    <t>Toshkent davlat yuridik universiteti huzuridagi ixtisoslashtirilgan filiali</t>
  </si>
  <si>
    <t>Toshkent davlat yuridik universiteti xuzuridagi yuridik kadrlarni profesional oʻqitish markazin</t>
  </si>
  <si>
    <t>Toshkent davlat yuridik universiteti koshidagi akademik litseyi</t>
  </si>
  <si>
    <t>Toshkent shahar yuridik texnikumi</t>
  </si>
  <si>
    <t>Jami</t>
  </si>
  <si>
    <t>yagona 
ijtimoiy soliq</t>
  </si>
  <si>
    <t>boshqa 
joriy xarajatlar</t>
  </si>
  <si>
    <t>Oʻz tasarrufidagi byudjet 
tashkilotlarining nomlanishi</t>
  </si>
  <si>
    <t>Xorazm viloyati yuridik texnikumi</t>
  </si>
  <si>
    <t>Toshkent viloyati yuridik texnikumi</t>
  </si>
  <si>
    <t>Navoiy viloyati yuridik texnikumi</t>
  </si>
  <si>
    <t>Qoraqolpogʻiston Repsublikasi  yuridik texnikumi</t>
  </si>
  <si>
    <t>Fargʻona viloyati yuridik texnikumi</t>
  </si>
  <si>
    <t>Samarqand viloyati yuridik texnikumi</t>
  </si>
  <si>
    <t>Namangan viloyati yuridik texnikumi</t>
  </si>
  <si>
    <t>Sirdaryo viloyati yuridik texnikumi</t>
  </si>
  <si>
    <t>Surxondaryo viloyati yuridik texnikumi</t>
  </si>
  <si>
    <t>Qashqadaryo viloyati yuridik texnikumi</t>
  </si>
  <si>
    <t>Jizzax viloyati yuridik texnikumi</t>
  </si>
  <si>
    <t>Buxoro viloyati yuridik texnikumi</t>
  </si>
  <si>
    <t>Andijan viloyati yuridik texnikumi</t>
  </si>
  <si>
    <t>Xorazm viloyat Adliya boshqarmasi</t>
  </si>
  <si>
    <t>Toshkent viloyat Adliya boshqarmasi</t>
  </si>
  <si>
    <t>Toshkent shahar Adliya boshqarmasi</t>
  </si>
  <si>
    <t>Navoiy viloyat Adliya boshqarmasi</t>
  </si>
  <si>
    <t>Qoraqolpogʻiston Repsublikasi  Adliya vazirligi</t>
  </si>
  <si>
    <t>Fargʻona viloyat Adliya boshqarmasi</t>
  </si>
  <si>
    <t>Samarqand viloyat Adliya boshqarmasi</t>
  </si>
  <si>
    <t>Namangan viloyat Adliya boshqarmasi</t>
  </si>
  <si>
    <t>Sirdaryo viloyat Adliya boshqarmasi</t>
  </si>
  <si>
    <t>Surxondaryo viloyat Adliya boshqarmasi</t>
  </si>
  <si>
    <t>Qashqadaryo viloyat Adliya boshqarmasi</t>
  </si>
  <si>
    <t>Jizzax viloyat Adliya boshqarmasi</t>
  </si>
  <si>
    <t>Buxoro viloyat Adliya boshqarmasi</t>
  </si>
  <si>
    <t>Andijon viloyat Adliya boshqarmasi</t>
  </si>
  <si>
    <t>2022-yilning 3-choragi davomida byudjetdan ajratilgan mablagʻlarning chegaralangan miqdorining oʻz tasarrufidagi byudjet 
tashkilotlari kesimida taqsimoti toʻgʻrisida</t>
  </si>
  <si>
    <t>2022-yilning 2-choragi davomida byudjetdan ajratilgan mablagʻlarning chegaralangan miqdorining oʻz tasarrufidagi byudjet 
tashkilotlari kesimida taqsimoti toʻgʻrisida</t>
  </si>
  <si>
    <t>Andijan viloyat Adliya boshqarmasi</t>
  </si>
  <si>
    <t>Intellektual mulk agentligi</t>
  </si>
  <si>
    <t>2022-yilning 1-choragi davomida byudjetdan ajratilgan mablagʻlarning chegaralangan miqdorining oʻz tasarrufidagi byudjet 
tashkilotlari kesimida taqsimoti toʻgʻrisida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</si>
  <si>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</si>
  <si>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</si>
  <si>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МАЪЛУМОТ</t>
  </si>
  <si>
    <t>(минг сўмда)</t>
  </si>
  <si>
    <t>Т/р</t>
  </si>
  <si>
    <t>Жами</t>
  </si>
  <si>
    <t xml:space="preserve">Жами </t>
  </si>
  <si>
    <t>шундан:</t>
  </si>
  <si>
    <t>иш ҳақи ва унга тенглаштирувчи тўловлар миқдори</t>
  </si>
  <si>
    <t>ягона 
ижтимоий солиқ</t>
  </si>
  <si>
    <t>бошқа 
жорий харажатлар</t>
  </si>
  <si>
    <t>объектларни лойиҳалаштириш, қуриш, (реконструкция қилиш) ва таъмирлаш ишлари учун капитал қўйилмалар</t>
  </si>
  <si>
    <t xml:space="preserve">
Таснифи</t>
  </si>
  <si>
    <t>Адлия органлари ва муассасалари ривожлантириш жамғармаси</t>
  </si>
  <si>
    <t>Бюджет маблағлари</t>
  </si>
  <si>
    <t xml:space="preserve">2024-йиллик харажатлар сметаси ва унинг ижроси  тўғрисида
</t>
  </si>
  <si>
    <t>Йиллик ажратилган маблағлар</t>
  </si>
  <si>
    <t>Ўтган даврда қилинган харажатлар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</si>
</sst>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_ ;\-#,##0.0\ 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6100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0" fontId="9" fillId="3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165" fontId="7" fillId="2" borderId="17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5" fontId="7" fillId="2" borderId="20" xfId="2" applyNumberFormat="1" applyFont="1" applyFill="1" applyBorder="1" applyAlignment="1" applyProtection="1">
      <alignment horizontal="left" vertical="center" wrapText="1"/>
      <protection locked="0"/>
    </xf>
    <xf numFmtId="165" fontId="12" fillId="3" borderId="11" xfId="4" applyNumberFormat="1" applyFont="1" applyBorder="1" applyAlignment="1" applyProtection="1">
      <alignment horizontal="left" vertical="center" wrapText="1"/>
      <protection hidden="1"/>
    </xf>
    <xf numFmtId="165" fontId="12" fillId="3" borderId="12" xfId="4" applyNumberFormat="1" applyFont="1" applyBorder="1" applyAlignment="1" applyProtection="1">
      <alignment horizontal="left" vertical="center" wrapText="1"/>
      <protection hidden="1"/>
    </xf>
    <xf numFmtId="165" fontId="12" fillId="3" borderId="13" xfId="4" applyNumberFormat="1" applyFont="1" applyBorder="1" applyAlignment="1" applyProtection="1">
      <alignment horizontal="left" vertical="center" wrapText="1"/>
      <protection hidden="1"/>
    </xf>
    <xf numFmtId="165" fontId="12" fillId="3" borderId="2" xfId="4" applyNumberFormat="1" applyFont="1" applyBorder="1" applyAlignment="1" applyProtection="1">
      <alignment horizontal="left" vertical="center" wrapText="1"/>
      <protection hidden="1"/>
    </xf>
    <xf numFmtId="165" fontId="12" fillId="3" borderId="23" xfId="4" applyNumberFormat="1" applyFont="1" applyBorder="1" applyAlignment="1" applyProtection="1">
      <alignment horizontal="left" vertical="center" wrapText="1"/>
      <protection hidden="1"/>
    </xf>
    <xf numFmtId="165" fontId="12" fillId="3" borderId="24" xfId="4" applyNumberFormat="1" applyFont="1" applyBorder="1" applyAlignment="1" applyProtection="1">
      <alignment horizontal="left" vertical="center" wrapText="1"/>
      <protection hidden="1"/>
    </xf>
    <xf numFmtId="165" fontId="12" fillId="3" borderId="25" xfId="4" applyNumberFormat="1" applyFont="1" applyBorder="1" applyAlignment="1" applyProtection="1">
      <alignment horizontal="left" vertical="center" wrapText="1"/>
      <protection hidden="1"/>
    </xf>
    <xf numFmtId="0" fontId="5" fillId="0" borderId="1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165" fontId="14" fillId="2" borderId="21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16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22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65" fontId="12" fillId="3" borderId="31" xfId="4" applyNumberFormat="1" applyFont="1" applyBorder="1" applyAlignment="1" applyProtection="1">
      <alignment horizontal="left" vertical="center" wrapText="1"/>
      <protection hidden="1"/>
    </xf>
    <xf numFmtId="165" fontId="7" fillId="2" borderId="21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6" xfId="2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165" fontId="12" fillId="3" borderId="32" xfId="4" applyNumberFormat="1" applyFont="1" applyBorder="1" applyAlignment="1" applyProtection="1">
      <alignment horizontal="left" vertical="center" wrapText="1"/>
      <protection hidden="1"/>
    </xf>
    <xf numFmtId="165" fontId="7" fillId="2" borderId="22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>
      <alignment horizontal="center" vertical="center"/>
    </xf>
    <xf numFmtId="165" fontId="16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165" fontId="12" fillId="3" borderId="33" xfId="4" applyNumberFormat="1" applyFont="1" applyBorder="1" applyAlignment="1" applyProtection="1">
      <alignment horizontal="left" vertical="center" wrapText="1"/>
      <protection hidden="1"/>
    </xf>
    <xf numFmtId="165" fontId="12" fillId="3" borderId="15" xfId="4" applyNumberFormat="1" applyFont="1" applyBorder="1" applyAlignment="1" applyProtection="1">
      <alignment horizontal="left" vertical="center" wrapText="1"/>
      <protection hidden="1"/>
    </xf>
    <xf numFmtId="165" fontId="12" fillId="3" borderId="36" xfId="4" applyNumberFormat="1" applyFont="1" applyBorder="1" applyAlignment="1" applyProtection="1">
      <alignment horizontal="left" vertical="center" wrapText="1"/>
      <protection hidden="1"/>
    </xf>
    <xf numFmtId="165" fontId="17" fillId="2" borderId="1" xfId="2" applyNumberFormat="1" applyFont="1" applyFill="1" applyBorder="1" applyAlignment="1" applyProtection="1">
      <alignment horizontal="center" vertical="center" wrapText="1"/>
      <protection locked="0"/>
    </xf>
    <xf numFmtId="165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166" fontId="17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12" fillId="3" borderId="37" xfId="4" applyNumberFormat="1" applyFont="1" applyBorder="1" applyAlignment="1" applyProtection="1">
      <alignment horizontal="left" vertical="center" wrapText="1"/>
      <protection hidden="1"/>
    </xf>
    <xf numFmtId="0" fontId="18" fillId="0" borderId="0" xfId="0" applyFont="1" applyAlignment="1">
      <alignment horizontal="right"/>
    </xf>
    <xf numFmtId="0" fontId="1" fillId="2" borderId="14" xfId="0" applyFont="1" applyFill="1" applyBorder="1" applyAlignment="1">
      <alignment horizontal="center" vertical="center" wrapText="1"/>
    </xf>
    <xf numFmtId="165" fontId="17" fillId="0" borderId="3" xfId="2" applyNumberFormat="1" applyFont="1" applyFill="1" applyBorder="1" applyAlignment="1" applyProtection="1">
      <alignment horizontal="center" vertical="center" wrapText="1"/>
      <protection locked="0"/>
    </xf>
    <xf numFmtId="165" fontId="17" fillId="2" borderId="38" xfId="2" applyNumberFormat="1" applyFont="1" applyFill="1" applyBorder="1" applyAlignment="1" applyProtection="1">
      <alignment horizontal="center" vertical="center" wrapText="1"/>
      <protection locked="0"/>
    </xf>
    <xf numFmtId="166" fontId="17" fillId="0" borderId="7" xfId="2" applyNumberFormat="1" applyFont="1" applyFill="1" applyBorder="1" applyAlignment="1" applyProtection="1">
      <alignment horizontal="center" vertical="center" wrapText="1"/>
      <protection locked="0"/>
    </xf>
    <xf numFmtId="165" fontId="17" fillId="0" borderId="16" xfId="2" applyNumberFormat="1" applyFont="1" applyFill="1" applyBorder="1" applyAlignment="1" applyProtection="1">
      <alignment horizontal="center" vertical="center" wrapText="1"/>
      <protection locked="0"/>
    </xf>
    <xf numFmtId="166" fontId="17" fillId="0" borderId="16" xfId="2" applyNumberFormat="1" applyFont="1" applyFill="1" applyBorder="1" applyAlignment="1" applyProtection="1">
      <alignment horizontal="right" vertical="center" wrapText="1"/>
      <protection locked="0"/>
    </xf>
    <xf numFmtId="166" fontId="17" fillId="0" borderId="9" xfId="2" applyNumberFormat="1" applyFont="1" applyFill="1" applyBorder="1" applyAlignment="1" applyProtection="1">
      <alignment horizontal="center" vertical="center" wrapText="1"/>
      <protection locked="0"/>
    </xf>
    <xf numFmtId="165" fontId="12" fillId="3" borderId="10" xfId="4" applyNumberFormat="1" applyFont="1" applyBorder="1" applyAlignment="1" applyProtection="1">
      <alignment horizontal="left" vertical="center" wrapText="1"/>
      <protection hidden="1"/>
    </xf>
    <xf numFmtId="165" fontId="12" fillId="3" borderId="39" xfId="4" applyNumberFormat="1" applyFont="1" applyBorder="1" applyAlignment="1" applyProtection="1">
      <alignment horizontal="left" vertical="center" wrapText="1"/>
      <protection hidden="1"/>
    </xf>
    <xf numFmtId="165" fontId="12" fillId="3" borderId="29" xfId="4" applyNumberFormat="1" applyFont="1" applyBorder="1" applyAlignment="1" applyProtection="1">
      <alignment horizontal="left" vertical="center" wrapText="1"/>
      <protection hidden="1"/>
    </xf>
    <xf numFmtId="0" fontId="12" fillId="3" borderId="27" xfId="4" applyFont="1" applyBorder="1" applyAlignment="1" applyProtection="1">
      <alignment horizontal="center" vertical="center" wrapText="1"/>
      <protection hidden="1"/>
    </xf>
    <xf numFmtId="0" fontId="12" fillId="3" borderId="28" xfId="4" applyFont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3" borderId="34" xfId="4" applyFont="1" applyBorder="1" applyAlignment="1" applyProtection="1">
      <alignment horizontal="center" vertical="center" wrapText="1"/>
      <protection hidden="1"/>
    </xf>
    <xf numFmtId="0" fontId="12" fillId="3" borderId="35" xfId="4" applyFont="1" applyBorder="1" applyAlignment="1" applyProtection="1">
      <alignment horizontal="center" vertical="center" wrapText="1"/>
      <protection hidden="1"/>
    </xf>
  </cellXfs>
  <cellStyles count="7">
    <cellStyle name="Гиперссылка" xfId="1" builtinId="8"/>
    <cellStyle name="Обычный" xfId="0" builtinId="0"/>
    <cellStyle name="Обычный 2" xfId="3" xr:uid="{00000000-0005-0000-0000-000002000000}"/>
    <cellStyle name="Финансовый" xfId="2" builtinId="3"/>
    <cellStyle name="Финансовый 2" xfId="5" xr:uid="{00000000-0005-0000-0000-000004000000}"/>
    <cellStyle name="Финансовый 3" xfId="6" xr:uid="{00000000-0005-0000-0000-000005000000}"/>
    <cellStyle name="Хороший" xfId="4" builtinId="26"/>
  </cellStyles>
  <dxfs count="0"/>
  <tableStyles count="0" defaultTableStyle="TableStyleMedium2" defaultPivotStyle="PivotStyleLight16"/>
  <colors>
    <mruColors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zoomScale="85" zoomScaleNormal="85" workbookViewId="0">
      <selection activeCell="N16" sqref="N16"/>
    </sheetView>
  </sheetViews>
  <sheetFormatPr defaultColWidth="9.1796875" defaultRowHeight="14" x14ac:dyDescent="0.3"/>
  <cols>
    <col min="1" max="1" width="6.1796875" style="4" customWidth="1"/>
    <col min="2" max="2" width="57.1796875" style="4" customWidth="1"/>
    <col min="3" max="3" width="17.54296875" style="4" customWidth="1"/>
    <col min="4" max="4" width="6.26953125" style="4" hidden="1" customWidth="1"/>
    <col min="5" max="5" width="23.26953125" style="4" customWidth="1"/>
    <col min="6" max="6" width="22" style="4" customWidth="1"/>
    <col min="7" max="7" width="22.81640625" style="4" customWidth="1"/>
    <col min="8" max="8" width="46.1796875" style="4" customWidth="1"/>
    <col min="9" max="16384" width="9.1796875" style="4"/>
  </cols>
  <sheetData>
    <row r="1" spans="1:9" ht="51" customHeight="1" x14ac:dyDescent="0.3">
      <c r="A1" s="3"/>
      <c r="G1" s="73" t="s">
        <v>57</v>
      </c>
      <c r="H1" s="73"/>
      <c r="I1" s="1"/>
    </row>
    <row r="2" spans="1:9" ht="15.5" x14ac:dyDescent="0.3">
      <c r="A2" s="2"/>
      <c r="G2" s="73" t="s">
        <v>58</v>
      </c>
      <c r="H2" s="73"/>
    </row>
    <row r="3" spans="1:9" ht="30.75" customHeight="1" x14ac:dyDescent="0.3">
      <c r="A3" s="74" t="s">
        <v>72</v>
      </c>
      <c r="B3" s="74"/>
      <c r="C3" s="74"/>
      <c r="D3" s="74"/>
      <c r="E3" s="74"/>
      <c r="F3" s="74"/>
      <c r="G3" s="74"/>
      <c r="H3" s="74"/>
    </row>
    <row r="4" spans="1:9" ht="17.5" x14ac:dyDescent="0.3">
      <c r="A4" s="74" t="s">
        <v>59</v>
      </c>
      <c r="B4" s="74"/>
      <c r="C4" s="74"/>
      <c r="D4" s="74"/>
      <c r="E4" s="74"/>
      <c r="F4" s="74"/>
      <c r="G4" s="74"/>
      <c r="H4" s="74"/>
    </row>
    <row r="5" spans="1:9" ht="14.5" thickBot="1" x14ac:dyDescent="0.35">
      <c r="H5" s="46" t="s">
        <v>60</v>
      </c>
    </row>
    <row r="6" spans="1:9" ht="31.5" customHeight="1" thickBot="1" x14ac:dyDescent="0.35">
      <c r="A6" s="59" t="s">
        <v>61</v>
      </c>
      <c r="B6" s="62" t="s">
        <v>69</v>
      </c>
      <c r="C6" s="65" t="s">
        <v>73</v>
      </c>
      <c r="D6" s="66"/>
      <c r="E6" s="66"/>
      <c r="F6" s="66"/>
      <c r="G6" s="66"/>
      <c r="H6" s="67"/>
    </row>
    <row r="7" spans="1:9" ht="25.5" customHeight="1" thickBot="1" x14ac:dyDescent="0.35">
      <c r="A7" s="60"/>
      <c r="B7" s="63"/>
      <c r="C7" s="68" t="s">
        <v>63</v>
      </c>
      <c r="D7" s="70" t="s">
        <v>64</v>
      </c>
      <c r="E7" s="70"/>
      <c r="F7" s="71"/>
      <c r="G7" s="71"/>
      <c r="H7" s="72"/>
    </row>
    <row r="8" spans="1:9" ht="88.5" customHeight="1" thickBot="1" x14ac:dyDescent="0.35">
      <c r="A8" s="61"/>
      <c r="B8" s="64"/>
      <c r="C8" s="69"/>
      <c r="D8" s="6" t="s">
        <v>65</v>
      </c>
      <c r="E8" s="47" t="s">
        <v>65</v>
      </c>
      <c r="F8" s="47" t="s">
        <v>66</v>
      </c>
      <c r="G8" s="47" t="s">
        <v>67</v>
      </c>
      <c r="H8" s="47" t="s">
        <v>68</v>
      </c>
    </row>
    <row r="9" spans="1:9" ht="18" x14ac:dyDescent="0.3">
      <c r="A9" s="9">
        <v>1</v>
      </c>
      <c r="B9" s="26" t="s">
        <v>71</v>
      </c>
      <c r="C9" s="41">
        <f>E9+F9+G9+H9</f>
        <v>5832425</v>
      </c>
      <c r="D9" s="48"/>
      <c r="E9" s="50">
        <v>3417827</v>
      </c>
      <c r="F9" s="51">
        <v>845912</v>
      </c>
      <c r="G9" s="52">
        <v>1568686</v>
      </c>
      <c r="H9" s="7">
        <v>0</v>
      </c>
    </row>
    <row r="10" spans="1:9" ht="18" x14ac:dyDescent="0.3">
      <c r="A10" s="10">
        <v>2</v>
      </c>
      <c r="B10" s="19" t="s">
        <v>70</v>
      </c>
      <c r="C10" s="41">
        <f t="shared" ref="C10" si="0">E10+F10+G10+H10</f>
        <v>4069100</v>
      </c>
      <c r="D10" s="48"/>
      <c r="E10" s="53">
        <v>3261908</v>
      </c>
      <c r="F10" s="43">
        <v>807192</v>
      </c>
      <c r="G10" s="34">
        <v>0</v>
      </c>
      <c r="H10" s="8">
        <v>0</v>
      </c>
    </row>
    <row r="11" spans="1:9" ht="18" hidden="1" x14ac:dyDescent="0.3">
      <c r="A11" s="10"/>
      <c r="B11" s="19"/>
      <c r="C11" s="41"/>
      <c r="D11" s="49"/>
      <c r="E11" s="53"/>
      <c r="F11" s="42"/>
      <c r="G11" s="44"/>
      <c r="H11" s="8"/>
    </row>
    <row r="12" spans="1:9" ht="28.5" customHeight="1" thickBot="1" x14ac:dyDescent="0.35">
      <c r="A12" s="57" t="s">
        <v>62</v>
      </c>
      <c r="B12" s="58"/>
      <c r="C12" s="40">
        <f>C9+C10+C11</f>
        <v>9901525</v>
      </c>
      <c r="D12" s="45">
        <f t="shared" ref="D12:H12" si="1">SUM(D9:D11)</f>
        <v>0</v>
      </c>
      <c r="E12" s="54">
        <f t="shared" si="1"/>
        <v>6679735</v>
      </c>
      <c r="F12" s="55">
        <f t="shared" si="1"/>
        <v>1653104</v>
      </c>
      <c r="G12" s="55">
        <f t="shared" si="1"/>
        <v>1568686</v>
      </c>
      <c r="H12" s="56">
        <f t="shared" si="1"/>
        <v>0</v>
      </c>
    </row>
    <row r="13" spans="1:9" ht="14.5" thickBot="1" x14ac:dyDescent="0.35"/>
    <row r="14" spans="1:9" ht="15.5" thickBot="1" x14ac:dyDescent="0.35">
      <c r="A14" s="59" t="s">
        <v>61</v>
      </c>
      <c r="B14" s="62" t="s">
        <v>69</v>
      </c>
      <c r="C14" s="65" t="s">
        <v>74</v>
      </c>
      <c r="D14" s="66"/>
      <c r="E14" s="66"/>
      <c r="F14" s="66"/>
      <c r="G14" s="66"/>
      <c r="H14" s="67"/>
    </row>
    <row r="15" spans="1:9" ht="15.5" thickBot="1" x14ac:dyDescent="0.35">
      <c r="A15" s="60"/>
      <c r="B15" s="63"/>
      <c r="C15" s="68" t="s">
        <v>63</v>
      </c>
      <c r="D15" s="70" t="s">
        <v>64</v>
      </c>
      <c r="E15" s="70"/>
      <c r="F15" s="71"/>
      <c r="G15" s="71"/>
      <c r="H15" s="72"/>
    </row>
    <row r="16" spans="1:9" ht="97.5" customHeight="1" thickBot="1" x14ac:dyDescent="0.35">
      <c r="A16" s="61"/>
      <c r="B16" s="64"/>
      <c r="C16" s="69"/>
      <c r="D16" s="6" t="s">
        <v>65</v>
      </c>
      <c r="E16" s="47" t="s">
        <v>65</v>
      </c>
      <c r="F16" s="47" t="s">
        <v>66</v>
      </c>
      <c r="G16" s="47" t="s">
        <v>67</v>
      </c>
      <c r="H16" s="47" t="s">
        <v>68</v>
      </c>
    </row>
    <row r="17" spans="1:8" ht="18" x14ac:dyDescent="0.3">
      <c r="A17" s="9">
        <v>1</v>
      </c>
      <c r="B17" s="26" t="s">
        <v>71</v>
      </c>
      <c r="C17" s="41">
        <f>E17+F17+G17+H17</f>
        <v>2401723.2000000002</v>
      </c>
      <c r="D17" s="48"/>
      <c r="E17" s="50">
        <v>1697508.6</v>
      </c>
      <c r="F17" s="51">
        <v>421297</v>
      </c>
      <c r="G17" s="52">
        <v>282917.59999999998</v>
      </c>
      <c r="H17" s="7">
        <v>0</v>
      </c>
    </row>
    <row r="18" spans="1:8" ht="18" x14ac:dyDescent="0.3">
      <c r="A18" s="10">
        <v>2</v>
      </c>
      <c r="B18" s="19" t="s">
        <v>70</v>
      </c>
      <c r="C18" s="41">
        <f t="shared" ref="C18" si="2">E18+F18+G18+H18</f>
        <v>2987769</v>
      </c>
      <c r="D18" s="48"/>
      <c r="E18" s="53">
        <v>2393037</v>
      </c>
      <c r="F18" s="43">
        <v>594732</v>
      </c>
      <c r="G18" s="34">
        <v>0</v>
      </c>
      <c r="H18" s="8">
        <v>0</v>
      </c>
    </row>
    <row r="19" spans="1:8" ht="18" hidden="1" x14ac:dyDescent="0.3">
      <c r="A19" s="10"/>
      <c r="B19" s="19"/>
      <c r="C19" s="41"/>
      <c r="D19" s="49"/>
      <c r="E19" s="53"/>
      <c r="F19" s="42"/>
      <c r="G19" s="44"/>
      <c r="H19" s="8"/>
    </row>
    <row r="20" spans="1:8" ht="15.5" thickBot="1" x14ac:dyDescent="0.35">
      <c r="A20" s="57" t="s">
        <v>62</v>
      </c>
      <c r="B20" s="58"/>
      <c r="C20" s="40">
        <f t="shared" ref="C20:H20" si="3">SUM(C17:C19)</f>
        <v>5389492.2000000002</v>
      </c>
      <c r="D20" s="45">
        <f t="shared" si="3"/>
        <v>0</v>
      </c>
      <c r="E20" s="54">
        <f t="shared" si="3"/>
        <v>4090545.6</v>
      </c>
      <c r="F20" s="55">
        <f t="shared" si="3"/>
        <v>1016029</v>
      </c>
      <c r="G20" s="55">
        <f t="shared" si="3"/>
        <v>282917.59999999998</v>
      </c>
      <c r="H20" s="56">
        <f t="shared" si="3"/>
        <v>0</v>
      </c>
    </row>
  </sheetData>
  <mergeCells count="16">
    <mergeCell ref="A12:B12"/>
    <mergeCell ref="G1:H1"/>
    <mergeCell ref="G2:H2"/>
    <mergeCell ref="A3:H3"/>
    <mergeCell ref="A4:H4"/>
    <mergeCell ref="A6:A8"/>
    <mergeCell ref="B6:B8"/>
    <mergeCell ref="C6:H6"/>
    <mergeCell ref="C7:C8"/>
    <mergeCell ref="D7:H7"/>
    <mergeCell ref="A20:B20"/>
    <mergeCell ref="A14:A16"/>
    <mergeCell ref="B14:B16"/>
    <mergeCell ref="C14:H14"/>
    <mergeCell ref="C15:C16"/>
    <mergeCell ref="D15:H15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7"/>
  <sheetViews>
    <sheetView topLeftCell="A31" workbookViewId="0">
      <selection activeCell="A3" sqref="A3:G3"/>
    </sheetView>
  </sheetViews>
  <sheetFormatPr defaultColWidth="9.1796875" defaultRowHeight="14" x14ac:dyDescent="0.3"/>
  <cols>
    <col min="1" max="1" width="3.81640625" style="4" bestFit="1" customWidth="1"/>
    <col min="2" max="2" width="53" style="4" customWidth="1"/>
    <col min="3" max="3" width="17.54296875" style="4" customWidth="1"/>
    <col min="4" max="4" width="18.26953125" style="4" customWidth="1"/>
    <col min="5" max="5" width="20.1796875" style="4" customWidth="1"/>
    <col min="6" max="6" width="23.81640625" style="4" customWidth="1"/>
    <col min="7" max="7" width="41.1796875" style="4" customWidth="1"/>
    <col min="8" max="16384" width="9.1796875" style="4"/>
  </cols>
  <sheetData>
    <row r="1" spans="1:8" ht="51" customHeight="1" x14ac:dyDescent="0.3">
      <c r="A1" s="3"/>
      <c r="F1" s="73" t="s">
        <v>0</v>
      </c>
      <c r="G1" s="73"/>
      <c r="H1" s="1"/>
    </row>
    <row r="2" spans="1:8" ht="15.5" x14ac:dyDescent="0.3">
      <c r="A2" s="2"/>
      <c r="F2" s="73" t="s">
        <v>1</v>
      </c>
      <c r="G2" s="73"/>
    </row>
    <row r="3" spans="1:8" ht="45.75" customHeight="1" x14ac:dyDescent="0.3">
      <c r="A3" s="75" t="s">
        <v>52</v>
      </c>
      <c r="B3" s="74"/>
      <c r="C3" s="74"/>
      <c r="D3" s="74"/>
      <c r="E3" s="74"/>
      <c r="F3" s="74"/>
      <c r="G3" s="74"/>
    </row>
    <row r="4" spans="1:8" ht="17.5" x14ac:dyDescent="0.3">
      <c r="A4" s="74" t="s">
        <v>2</v>
      </c>
      <c r="B4" s="74"/>
      <c r="C4" s="74"/>
      <c r="D4" s="74"/>
      <c r="E4" s="74"/>
      <c r="F4" s="74"/>
      <c r="G4" s="74"/>
    </row>
    <row r="5" spans="1:8" ht="14.5" thickBot="1" x14ac:dyDescent="0.35">
      <c r="G5" s="5" t="s">
        <v>3</v>
      </c>
    </row>
    <row r="6" spans="1:8" ht="31.5" customHeight="1" thickBot="1" x14ac:dyDescent="0.35">
      <c r="A6" s="59" t="s">
        <v>4</v>
      </c>
      <c r="B6" s="62" t="s">
        <v>24</v>
      </c>
      <c r="C6" s="78" t="s">
        <v>5</v>
      </c>
      <c r="D6" s="79"/>
      <c r="E6" s="79"/>
      <c r="F6" s="79"/>
      <c r="G6" s="80"/>
    </row>
    <row r="7" spans="1:8" ht="15.75" customHeight="1" thickBot="1" x14ac:dyDescent="0.35">
      <c r="A7" s="60"/>
      <c r="B7" s="63"/>
      <c r="C7" s="68" t="s">
        <v>6</v>
      </c>
      <c r="D7" s="70" t="s">
        <v>7</v>
      </c>
      <c r="E7" s="71"/>
      <c r="F7" s="71"/>
      <c r="G7" s="72"/>
    </row>
    <row r="8" spans="1:8" ht="45.5" thickBot="1" x14ac:dyDescent="0.35">
      <c r="A8" s="76"/>
      <c r="B8" s="77"/>
      <c r="C8" s="69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3">
      <c r="A9" s="9">
        <v>1</v>
      </c>
      <c r="B9" s="26" t="s">
        <v>51</v>
      </c>
      <c r="C9" s="16">
        <f t="shared" ref="C9:C46" si="0">+D9+E9+F9+G9</f>
        <v>2649622</v>
      </c>
      <c r="D9" s="22">
        <v>2102940</v>
      </c>
      <c r="E9" s="23">
        <v>521020</v>
      </c>
      <c r="F9" s="23">
        <v>25662</v>
      </c>
      <c r="G9" s="7">
        <v>0</v>
      </c>
    </row>
    <row r="10" spans="1:8" ht="27.75" customHeight="1" x14ac:dyDescent="0.3">
      <c r="A10" s="10">
        <v>2</v>
      </c>
      <c r="B10" s="19" t="s">
        <v>50</v>
      </c>
      <c r="C10" s="17">
        <f t="shared" si="0"/>
        <v>960361</v>
      </c>
      <c r="D10" s="24">
        <v>754192</v>
      </c>
      <c r="E10" s="25">
        <v>190109</v>
      </c>
      <c r="F10" s="25">
        <v>16060</v>
      </c>
      <c r="G10" s="8">
        <v>0</v>
      </c>
    </row>
    <row r="11" spans="1:8" ht="27.75" customHeight="1" x14ac:dyDescent="0.3">
      <c r="A11" s="10">
        <v>3</v>
      </c>
      <c r="B11" s="19" t="s">
        <v>49</v>
      </c>
      <c r="C11" s="17">
        <f t="shared" si="0"/>
        <v>1725296</v>
      </c>
      <c r="D11" s="24">
        <v>1356800</v>
      </c>
      <c r="E11" s="24">
        <v>345402</v>
      </c>
      <c r="F11" s="25">
        <v>23094</v>
      </c>
      <c r="G11" s="8"/>
    </row>
    <row r="12" spans="1:8" ht="27.75" customHeight="1" x14ac:dyDescent="0.3">
      <c r="A12" s="10">
        <v>4</v>
      </c>
      <c r="B12" s="19" t="s">
        <v>48</v>
      </c>
      <c r="C12" s="17">
        <f t="shared" si="0"/>
        <v>2467190</v>
      </c>
      <c r="D12" s="24">
        <v>1946688</v>
      </c>
      <c r="E12" s="25">
        <v>494786</v>
      </c>
      <c r="F12" s="25">
        <v>25716</v>
      </c>
      <c r="G12" s="8"/>
    </row>
    <row r="13" spans="1:8" ht="27.75" customHeight="1" x14ac:dyDescent="0.3">
      <c r="A13" s="10">
        <v>5</v>
      </c>
      <c r="B13" s="19" t="s">
        <v>47</v>
      </c>
      <c r="C13" s="17">
        <f t="shared" si="0"/>
        <v>1565201</v>
      </c>
      <c r="D13" s="24">
        <v>1283955</v>
      </c>
      <c r="E13" s="25">
        <v>263004</v>
      </c>
      <c r="F13" s="25">
        <v>18242</v>
      </c>
      <c r="G13" s="8"/>
    </row>
    <row r="14" spans="1:8" ht="27.75" customHeight="1" x14ac:dyDescent="0.3">
      <c r="A14" s="10">
        <v>6</v>
      </c>
      <c r="B14" s="19" t="s">
        <v>46</v>
      </c>
      <c r="C14" s="17">
        <f t="shared" si="0"/>
        <v>1561588</v>
      </c>
      <c r="D14" s="24">
        <v>1204593</v>
      </c>
      <c r="E14" s="25">
        <v>298800</v>
      </c>
      <c r="F14" s="25">
        <v>58195</v>
      </c>
      <c r="G14" s="8"/>
    </row>
    <row r="15" spans="1:8" ht="27.75" customHeight="1" x14ac:dyDescent="0.3">
      <c r="A15" s="10">
        <v>7</v>
      </c>
      <c r="B15" s="19" t="s">
        <v>45</v>
      </c>
      <c r="C15" s="17">
        <f t="shared" si="0"/>
        <v>2407889</v>
      </c>
      <c r="D15" s="24">
        <v>1904278</v>
      </c>
      <c r="E15" s="25">
        <v>470238</v>
      </c>
      <c r="F15" s="25">
        <v>33373</v>
      </c>
      <c r="G15" s="8"/>
    </row>
    <row r="16" spans="1:8" ht="27.75" customHeight="1" x14ac:dyDescent="0.3">
      <c r="A16" s="10">
        <v>8</v>
      </c>
      <c r="B16" s="19" t="s">
        <v>44</v>
      </c>
      <c r="C16" s="17">
        <f t="shared" si="0"/>
        <v>4115655</v>
      </c>
      <c r="D16" s="24">
        <v>2191813</v>
      </c>
      <c r="E16" s="25">
        <v>1745024</v>
      </c>
      <c r="F16" s="25">
        <v>178818</v>
      </c>
      <c r="G16" s="8"/>
    </row>
    <row r="17" spans="1:7" ht="27.75" customHeight="1" x14ac:dyDescent="0.3">
      <c r="A17" s="10">
        <v>9</v>
      </c>
      <c r="B17" s="19" t="s">
        <v>43</v>
      </c>
      <c r="C17" s="17">
        <f t="shared" si="0"/>
        <v>3472185</v>
      </c>
      <c r="D17" s="24">
        <v>2753235</v>
      </c>
      <c r="E17" s="25">
        <v>675098</v>
      </c>
      <c r="F17" s="25">
        <v>43852</v>
      </c>
      <c r="G17" s="8"/>
    </row>
    <row r="18" spans="1:7" ht="27.75" customHeight="1" x14ac:dyDescent="0.3">
      <c r="A18" s="10">
        <v>10</v>
      </c>
      <c r="B18" s="19" t="s">
        <v>42</v>
      </c>
      <c r="C18" s="17">
        <f t="shared" si="0"/>
        <v>2194361</v>
      </c>
      <c r="D18" s="24">
        <v>1749862</v>
      </c>
      <c r="E18" s="25">
        <v>420835</v>
      </c>
      <c r="F18" s="25">
        <v>23664</v>
      </c>
      <c r="G18" s="8"/>
    </row>
    <row r="19" spans="1:7" ht="27.75" customHeight="1" x14ac:dyDescent="0.3">
      <c r="A19" s="10">
        <v>11</v>
      </c>
      <c r="B19" s="19" t="s">
        <v>41</v>
      </c>
      <c r="C19" s="17">
        <f t="shared" si="0"/>
        <v>1453887</v>
      </c>
      <c r="D19" s="24">
        <v>1113429</v>
      </c>
      <c r="E19" s="25">
        <v>242425</v>
      </c>
      <c r="F19" s="25">
        <v>98033</v>
      </c>
      <c r="G19" s="8"/>
    </row>
    <row r="20" spans="1:7" ht="27.75" customHeight="1" x14ac:dyDescent="0.3">
      <c r="A20" s="10">
        <v>12</v>
      </c>
      <c r="B20" s="19" t="s">
        <v>40</v>
      </c>
      <c r="C20" s="17">
        <f t="shared" si="0"/>
        <v>5578011</v>
      </c>
      <c r="D20" s="24">
        <v>4366444</v>
      </c>
      <c r="E20" s="25">
        <v>1057657</v>
      </c>
      <c r="F20" s="25">
        <v>153910</v>
      </c>
      <c r="G20" s="8"/>
    </row>
    <row r="21" spans="1:7" ht="27.75" customHeight="1" x14ac:dyDescent="0.3">
      <c r="A21" s="10">
        <v>13</v>
      </c>
      <c r="B21" s="19" t="s">
        <v>39</v>
      </c>
      <c r="C21" s="17">
        <f t="shared" si="0"/>
        <v>3186992</v>
      </c>
      <c r="D21" s="24">
        <v>2563837.2999999998</v>
      </c>
      <c r="E21" s="25">
        <v>623154.69999999995</v>
      </c>
      <c r="F21" s="25">
        <v>0</v>
      </c>
      <c r="G21" s="8"/>
    </row>
    <row r="22" spans="1:7" ht="27.75" customHeight="1" x14ac:dyDescent="0.3">
      <c r="A22" s="10">
        <v>14</v>
      </c>
      <c r="B22" s="19" t="s">
        <v>38</v>
      </c>
      <c r="C22" s="17">
        <f t="shared" si="0"/>
        <v>1851117</v>
      </c>
      <c r="D22" s="24">
        <v>1473212</v>
      </c>
      <c r="E22" s="25">
        <v>360894</v>
      </c>
      <c r="F22" s="25">
        <v>17011</v>
      </c>
      <c r="G22" s="8"/>
    </row>
    <row r="23" spans="1:7" ht="27.75" customHeight="1" x14ac:dyDescent="0.3">
      <c r="A23" s="10">
        <v>15</v>
      </c>
      <c r="B23" s="19" t="s">
        <v>10</v>
      </c>
      <c r="C23" s="17">
        <f t="shared" si="0"/>
        <v>0</v>
      </c>
      <c r="D23" s="24">
        <v>0</v>
      </c>
      <c r="E23" s="25">
        <v>0</v>
      </c>
      <c r="F23" s="25">
        <v>0</v>
      </c>
      <c r="G23" s="8"/>
    </row>
    <row r="24" spans="1:7" ht="27.75" customHeight="1" x14ac:dyDescent="0.3">
      <c r="A24" s="10">
        <v>16</v>
      </c>
      <c r="B24" s="19" t="s">
        <v>11</v>
      </c>
      <c r="C24" s="17">
        <f t="shared" si="0"/>
        <v>0</v>
      </c>
      <c r="D24" s="24">
        <v>0</v>
      </c>
      <c r="E24" s="25">
        <v>0</v>
      </c>
      <c r="F24" s="25">
        <v>0</v>
      </c>
      <c r="G24" s="8"/>
    </row>
    <row r="25" spans="1:7" ht="27.75" customHeight="1" x14ac:dyDescent="0.3">
      <c r="A25" s="10">
        <v>17</v>
      </c>
      <c r="B25" s="19" t="s">
        <v>12</v>
      </c>
      <c r="C25" s="17">
        <f t="shared" si="0"/>
        <v>1285957</v>
      </c>
      <c r="D25" s="24">
        <v>857852</v>
      </c>
      <c r="E25" s="25">
        <v>212405</v>
      </c>
      <c r="F25" s="25">
        <v>215700</v>
      </c>
      <c r="G25" s="8"/>
    </row>
    <row r="26" spans="1:7" ht="27.75" customHeight="1" x14ac:dyDescent="0.3">
      <c r="A26" s="10">
        <v>18</v>
      </c>
      <c r="B26" s="19" t="s">
        <v>13</v>
      </c>
      <c r="C26" s="17">
        <f t="shared" si="0"/>
        <v>3766240</v>
      </c>
      <c r="D26" s="24">
        <v>2060698</v>
      </c>
      <c r="E26" s="25">
        <v>492900</v>
      </c>
      <c r="F26" s="25">
        <v>1212642</v>
      </c>
      <c r="G26" s="8"/>
    </row>
    <row r="27" spans="1:7" ht="27.75" customHeight="1" x14ac:dyDescent="0.3">
      <c r="A27" s="10">
        <v>19</v>
      </c>
      <c r="B27" s="19" t="s">
        <v>14</v>
      </c>
      <c r="C27" s="17">
        <f t="shared" si="0"/>
        <v>434853</v>
      </c>
      <c r="D27" s="24">
        <v>293820</v>
      </c>
      <c r="E27" s="25">
        <v>72822</v>
      </c>
      <c r="F27" s="25">
        <v>68211</v>
      </c>
      <c r="G27" s="8"/>
    </row>
    <row r="28" spans="1:7" ht="27.75" customHeight="1" x14ac:dyDescent="0.3">
      <c r="A28" s="10">
        <v>20</v>
      </c>
      <c r="B28" s="19" t="s">
        <v>15</v>
      </c>
      <c r="C28" s="17">
        <f t="shared" si="0"/>
        <v>5455374</v>
      </c>
      <c r="D28" s="24">
        <v>4103596</v>
      </c>
      <c r="E28" s="25">
        <v>1039998</v>
      </c>
      <c r="F28" s="25">
        <v>311780</v>
      </c>
      <c r="G28" s="8"/>
    </row>
    <row r="29" spans="1:7" ht="27.75" customHeight="1" x14ac:dyDescent="0.3">
      <c r="A29" s="10">
        <v>21</v>
      </c>
      <c r="B29" s="19" t="s">
        <v>16</v>
      </c>
      <c r="C29" s="17">
        <f t="shared" si="0"/>
        <v>8339297</v>
      </c>
      <c r="D29" s="24">
        <v>5116004</v>
      </c>
      <c r="E29" s="25">
        <v>304443</v>
      </c>
      <c r="F29" s="25">
        <v>2918850</v>
      </c>
      <c r="G29" s="8"/>
    </row>
    <row r="30" spans="1:7" ht="27.75" customHeight="1" x14ac:dyDescent="0.3">
      <c r="A30" s="10">
        <v>22</v>
      </c>
      <c r="B30" s="19" t="s">
        <v>17</v>
      </c>
      <c r="C30" s="17">
        <f t="shared" si="0"/>
        <v>3959006</v>
      </c>
      <c r="D30" s="24">
        <v>3015961</v>
      </c>
      <c r="E30" s="25">
        <v>629933</v>
      </c>
      <c r="F30" s="25">
        <v>313112</v>
      </c>
      <c r="G30" s="8"/>
    </row>
    <row r="31" spans="1:7" ht="27.75" customHeight="1" x14ac:dyDescent="0.3">
      <c r="A31" s="10">
        <v>23</v>
      </c>
      <c r="B31" s="19" t="s">
        <v>18</v>
      </c>
      <c r="C31" s="17">
        <f t="shared" si="0"/>
        <v>470790</v>
      </c>
      <c r="D31" s="24">
        <v>345739</v>
      </c>
      <c r="E31" s="25">
        <v>86171</v>
      </c>
      <c r="F31" s="25">
        <v>38880</v>
      </c>
      <c r="G31" s="8"/>
    </row>
    <row r="32" spans="1:7" ht="27.75" customHeight="1" x14ac:dyDescent="0.3">
      <c r="A32" s="10">
        <v>24</v>
      </c>
      <c r="B32" s="19" t="s">
        <v>19</v>
      </c>
      <c r="C32" s="17">
        <f t="shared" si="0"/>
        <v>2433885</v>
      </c>
      <c r="D32" s="24">
        <v>1590668.7</v>
      </c>
      <c r="E32" s="25">
        <v>388070.3</v>
      </c>
      <c r="F32" s="25">
        <v>455146</v>
      </c>
      <c r="G32" s="8"/>
    </row>
    <row r="33" spans="1:7" ht="27.75" customHeight="1" x14ac:dyDescent="0.3">
      <c r="A33" s="10">
        <v>25</v>
      </c>
      <c r="B33" s="19" t="s">
        <v>37</v>
      </c>
      <c r="C33" s="17">
        <f t="shared" si="0"/>
        <v>98393</v>
      </c>
      <c r="D33" s="24">
        <v>0</v>
      </c>
      <c r="E33" s="25">
        <v>0</v>
      </c>
      <c r="F33" s="25">
        <v>98393</v>
      </c>
      <c r="G33" s="8"/>
    </row>
    <row r="34" spans="1:7" ht="27.75" customHeight="1" x14ac:dyDescent="0.3">
      <c r="A34" s="10">
        <v>26</v>
      </c>
      <c r="B34" s="19" t="s">
        <v>36</v>
      </c>
      <c r="C34" s="17">
        <f t="shared" si="0"/>
        <v>111512</v>
      </c>
      <c r="D34" s="24">
        <v>0</v>
      </c>
      <c r="E34" s="25">
        <v>0</v>
      </c>
      <c r="F34" s="25">
        <v>111512</v>
      </c>
      <c r="G34" s="8"/>
    </row>
    <row r="35" spans="1:7" ht="27.75" customHeight="1" x14ac:dyDescent="0.3">
      <c r="A35" s="10">
        <v>27</v>
      </c>
      <c r="B35" s="19" t="s">
        <v>35</v>
      </c>
      <c r="C35" s="17">
        <f t="shared" si="0"/>
        <v>57540</v>
      </c>
      <c r="D35" s="24">
        <v>0</v>
      </c>
      <c r="E35" s="24">
        <v>0</v>
      </c>
      <c r="F35" s="25">
        <v>57540</v>
      </c>
      <c r="G35" s="8"/>
    </row>
    <row r="36" spans="1:7" ht="27.75" customHeight="1" x14ac:dyDescent="0.3">
      <c r="A36" s="10">
        <v>28</v>
      </c>
      <c r="B36" s="19" t="s">
        <v>34</v>
      </c>
      <c r="C36" s="17">
        <f t="shared" si="0"/>
        <v>126505</v>
      </c>
      <c r="D36" s="24">
        <v>0</v>
      </c>
      <c r="E36" s="25">
        <v>0</v>
      </c>
      <c r="F36" s="25">
        <v>126505</v>
      </c>
      <c r="G36" s="8"/>
    </row>
    <row r="37" spans="1:7" ht="27.75" customHeight="1" x14ac:dyDescent="0.3">
      <c r="A37" s="10">
        <v>29</v>
      </c>
      <c r="B37" s="19" t="s">
        <v>33</v>
      </c>
      <c r="C37" s="17">
        <f t="shared" si="0"/>
        <v>70503</v>
      </c>
      <c r="D37" s="24">
        <v>39751</v>
      </c>
      <c r="E37" s="25">
        <v>9638</v>
      </c>
      <c r="F37" s="25">
        <v>21114</v>
      </c>
      <c r="G37" s="8"/>
    </row>
    <row r="38" spans="1:7" ht="27.75" customHeight="1" x14ac:dyDescent="0.3">
      <c r="A38" s="10">
        <v>30</v>
      </c>
      <c r="B38" s="19" t="s">
        <v>32</v>
      </c>
      <c r="C38" s="17">
        <f t="shared" si="0"/>
        <v>107764</v>
      </c>
      <c r="D38" s="24">
        <v>88670</v>
      </c>
      <c r="E38" s="25">
        <v>19094</v>
      </c>
      <c r="F38" s="25">
        <v>0</v>
      </c>
      <c r="G38" s="8"/>
    </row>
    <row r="39" spans="1:7" ht="27.75" customHeight="1" x14ac:dyDescent="0.3">
      <c r="A39" s="10">
        <v>31</v>
      </c>
      <c r="B39" s="19" t="s">
        <v>31</v>
      </c>
      <c r="C39" s="17">
        <f t="shared" si="0"/>
        <v>100736</v>
      </c>
      <c r="D39" s="24">
        <v>0</v>
      </c>
      <c r="E39" s="25">
        <v>0</v>
      </c>
      <c r="F39" s="25">
        <v>100736</v>
      </c>
      <c r="G39" s="8"/>
    </row>
    <row r="40" spans="1:7" ht="27.75" customHeight="1" x14ac:dyDescent="0.3">
      <c r="A40" s="10">
        <v>32</v>
      </c>
      <c r="B40" s="19" t="s">
        <v>30</v>
      </c>
      <c r="C40" s="17">
        <f t="shared" si="0"/>
        <v>188649</v>
      </c>
      <c r="D40" s="24">
        <v>0</v>
      </c>
      <c r="E40" s="25">
        <v>0</v>
      </c>
      <c r="F40" s="25">
        <v>188649</v>
      </c>
      <c r="G40" s="8"/>
    </row>
    <row r="41" spans="1:7" ht="27.75" customHeight="1" x14ac:dyDescent="0.3">
      <c r="A41" s="10">
        <v>33</v>
      </c>
      <c r="B41" s="19" t="s">
        <v>29</v>
      </c>
      <c r="C41" s="17">
        <f t="shared" si="0"/>
        <v>224899</v>
      </c>
      <c r="D41" s="24">
        <v>0</v>
      </c>
      <c r="E41" s="25">
        <v>0</v>
      </c>
      <c r="F41" s="25">
        <v>224899</v>
      </c>
      <c r="G41" s="8"/>
    </row>
    <row r="42" spans="1:7" ht="27.75" customHeight="1" x14ac:dyDescent="0.3">
      <c r="A42" s="10">
        <v>34</v>
      </c>
      <c r="B42" s="19" t="s">
        <v>28</v>
      </c>
      <c r="C42" s="17">
        <f t="shared" si="0"/>
        <v>33637</v>
      </c>
      <c r="D42" s="24">
        <v>0</v>
      </c>
      <c r="E42" s="25">
        <v>0</v>
      </c>
      <c r="F42" s="25">
        <v>33637</v>
      </c>
      <c r="G42" s="8"/>
    </row>
    <row r="43" spans="1:7" ht="27.75" customHeight="1" x14ac:dyDescent="0.3">
      <c r="A43" s="10">
        <v>35</v>
      </c>
      <c r="B43" s="19" t="s">
        <v>27</v>
      </c>
      <c r="C43" s="17">
        <f t="shared" si="0"/>
        <v>145247</v>
      </c>
      <c r="D43" s="24"/>
      <c r="E43" s="25"/>
      <c r="F43" s="25">
        <v>145247</v>
      </c>
      <c r="G43" s="8"/>
    </row>
    <row r="44" spans="1:7" ht="27.75" customHeight="1" x14ac:dyDescent="0.3">
      <c r="A44" s="10">
        <v>36</v>
      </c>
      <c r="B44" s="19" t="s">
        <v>20</v>
      </c>
      <c r="C44" s="17">
        <f t="shared" si="0"/>
        <v>93708</v>
      </c>
      <c r="D44" s="24">
        <v>0</v>
      </c>
      <c r="E44" s="25">
        <v>0</v>
      </c>
      <c r="F44" s="25">
        <v>93708</v>
      </c>
      <c r="G44" s="8"/>
    </row>
    <row r="45" spans="1:7" ht="27.75" customHeight="1" x14ac:dyDescent="0.3">
      <c r="A45" s="10">
        <v>37</v>
      </c>
      <c r="B45" s="19" t="s">
        <v>26</v>
      </c>
      <c r="C45" s="17">
        <f t="shared" si="0"/>
        <v>118779</v>
      </c>
      <c r="D45" s="24">
        <v>95023</v>
      </c>
      <c r="E45" s="25">
        <v>23756</v>
      </c>
      <c r="F45" s="25">
        <v>0</v>
      </c>
      <c r="G45" s="8"/>
    </row>
    <row r="46" spans="1:7" ht="27.75" customHeight="1" thickBot="1" x14ac:dyDescent="0.35">
      <c r="A46" s="20">
        <v>38</v>
      </c>
      <c r="B46" s="21" t="s">
        <v>25</v>
      </c>
      <c r="C46" s="18">
        <f t="shared" si="0"/>
        <v>178045</v>
      </c>
      <c r="D46" s="24">
        <v>142721</v>
      </c>
      <c r="E46" s="25">
        <v>35324</v>
      </c>
      <c r="F46" s="25">
        <v>0</v>
      </c>
      <c r="G46" s="11"/>
    </row>
    <row r="47" spans="1:7" ht="22.5" customHeight="1" thickBot="1" x14ac:dyDescent="0.35">
      <c r="A47" s="57" t="s">
        <v>21</v>
      </c>
      <c r="B47" s="58"/>
      <c r="C47" s="15">
        <f>SUM(C9:C46)</f>
        <v>62990674</v>
      </c>
      <c r="D47" s="14">
        <f>SUM(D9:D46)</f>
        <v>44515782</v>
      </c>
      <c r="E47" s="12">
        <f>SUM(E9:E46)</f>
        <v>11023001</v>
      </c>
      <c r="F47" s="12">
        <f>SUM(F9:F46)</f>
        <v>7451891</v>
      </c>
      <c r="G47" s="13">
        <f>SUM(G9:G46)</f>
        <v>0</v>
      </c>
    </row>
  </sheetData>
  <mergeCells count="10">
    <mergeCell ref="A47:B47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8"/>
  <sheetViews>
    <sheetView topLeftCell="A34" workbookViewId="0">
      <selection activeCell="A3" sqref="A3:G3"/>
    </sheetView>
  </sheetViews>
  <sheetFormatPr defaultColWidth="9.1796875" defaultRowHeight="14" x14ac:dyDescent="0.3"/>
  <cols>
    <col min="1" max="1" width="3.81640625" style="4" bestFit="1" customWidth="1"/>
    <col min="2" max="2" width="53" style="4" customWidth="1"/>
    <col min="3" max="3" width="17.54296875" style="4" customWidth="1"/>
    <col min="4" max="4" width="18.26953125" style="4" customWidth="1"/>
    <col min="5" max="5" width="20.1796875" style="4" customWidth="1"/>
    <col min="6" max="6" width="23.81640625" style="4" customWidth="1"/>
    <col min="7" max="7" width="41.1796875" style="4" customWidth="1"/>
    <col min="8" max="16384" width="9.1796875" style="4"/>
  </cols>
  <sheetData>
    <row r="1" spans="1:8" ht="51" customHeight="1" x14ac:dyDescent="0.3">
      <c r="A1" s="3"/>
      <c r="F1" s="73" t="s">
        <v>0</v>
      </c>
      <c r="G1" s="73"/>
      <c r="H1" s="1"/>
    </row>
    <row r="2" spans="1:8" ht="15.5" x14ac:dyDescent="0.3">
      <c r="A2" s="2"/>
      <c r="F2" s="73" t="s">
        <v>1</v>
      </c>
      <c r="G2" s="73"/>
    </row>
    <row r="3" spans="1:8" ht="45.75" customHeight="1" x14ac:dyDescent="0.3">
      <c r="A3" s="75" t="s">
        <v>53</v>
      </c>
      <c r="B3" s="74"/>
      <c r="C3" s="74"/>
      <c r="D3" s="74"/>
      <c r="E3" s="74"/>
      <c r="F3" s="74"/>
      <c r="G3" s="74"/>
    </row>
    <row r="4" spans="1:8" ht="17.5" x14ac:dyDescent="0.3">
      <c r="A4" s="74" t="s">
        <v>2</v>
      </c>
      <c r="B4" s="74"/>
      <c r="C4" s="74"/>
      <c r="D4" s="74"/>
      <c r="E4" s="74"/>
      <c r="F4" s="74"/>
      <c r="G4" s="74"/>
    </row>
    <row r="5" spans="1:8" ht="14.5" thickBot="1" x14ac:dyDescent="0.35">
      <c r="G5" s="5" t="s">
        <v>3</v>
      </c>
    </row>
    <row r="6" spans="1:8" ht="31.5" customHeight="1" thickBot="1" x14ac:dyDescent="0.35">
      <c r="A6" s="59" t="s">
        <v>4</v>
      </c>
      <c r="B6" s="62" t="s">
        <v>24</v>
      </c>
      <c r="C6" s="78" t="s">
        <v>5</v>
      </c>
      <c r="D6" s="79"/>
      <c r="E6" s="79"/>
      <c r="F6" s="79"/>
      <c r="G6" s="80"/>
    </row>
    <row r="7" spans="1:8" ht="15.75" customHeight="1" thickBot="1" x14ac:dyDescent="0.35">
      <c r="A7" s="60"/>
      <c r="B7" s="63"/>
      <c r="C7" s="68" t="s">
        <v>6</v>
      </c>
      <c r="D7" s="70" t="s">
        <v>7</v>
      </c>
      <c r="E7" s="71"/>
      <c r="F7" s="71"/>
      <c r="G7" s="72"/>
    </row>
    <row r="8" spans="1:8" ht="45.5" thickBot="1" x14ac:dyDescent="0.35">
      <c r="A8" s="61"/>
      <c r="B8" s="64"/>
      <c r="C8" s="69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3">
      <c r="A9" s="9">
        <v>1</v>
      </c>
      <c r="B9" s="27" t="s">
        <v>54</v>
      </c>
      <c r="C9" s="28">
        <f>+D9+E9+F9+G9</f>
        <v>2305572.4</v>
      </c>
      <c r="D9" s="29">
        <v>1826916.4</v>
      </c>
      <c r="E9" s="30">
        <v>457240</v>
      </c>
      <c r="F9" s="30">
        <v>21416</v>
      </c>
      <c r="G9" s="7">
        <v>0</v>
      </c>
    </row>
    <row r="10" spans="1:8" ht="27.75" customHeight="1" x14ac:dyDescent="0.3">
      <c r="A10" s="10">
        <v>2</v>
      </c>
      <c r="B10" s="31" t="s">
        <v>50</v>
      </c>
      <c r="C10" s="32">
        <f>+D10+E10+F10+G10</f>
        <v>1366562</v>
      </c>
      <c r="D10" s="33">
        <v>1061653</v>
      </c>
      <c r="E10" s="34">
        <v>258778</v>
      </c>
      <c r="F10" s="34">
        <v>46131</v>
      </c>
      <c r="G10" s="8">
        <v>0</v>
      </c>
    </row>
    <row r="11" spans="1:8" ht="27.75" customHeight="1" x14ac:dyDescent="0.3">
      <c r="A11" s="10">
        <v>3</v>
      </c>
      <c r="B11" s="31" t="s">
        <v>49</v>
      </c>
      <c r="C11" s="32">
        <f>+D11+E11+F11+G11</f>
        <v>987532.2</v>
      </c>
      <c r="D11" s="33">
        <v>737509.2</v>
      </c>
      <c r="E11" s="33">
        <v>174223</v>
      </c>
      <c r="F11" s="34">
        <v>75800</v>
      </c>
      <c r="G11" s="8"/>
    </row>
    <row r="12" spans="1:8" ht="27.75" customHeight="1" x14ac:dyDescent="0.3">
      <c r="A12" s="10">
        <v>4</v>
      </c>
      <c r="B12" s="31" t="s">
        <v>48</v>
      </c>
      <c r="C12" s="32">
        <f t="shared" ref="C12:C47" si="0">+D12+E12+F12+G12</f>
        <v>1463869</v>
      </c>
      <c r="D12" s="33">
        <v>1169684</v>
      </c>
      <c r="E12" s="34">
        <v>280415</v>
      </c>
      <c r="F12" s="34">
        <v>13770</v>
      </c>
      <c r="G12" s="8"/>
    </row>
    <row r="13" spans="1:8" ht="27.75" customHeight="1" x14ac:dyDescent="0.3">
      <c r="A13" s="35">
        <v>5</v>
      </c>
      <c r="B13" s="31" t="s">
        <v>47</v>
      </c>
      <c r="C13" s="32">
        <f>+D13+E13+F13+G13</f>
        <v>1398040</v>
      </c>
      <c r="D13" s="33">
        <v>1089699</v>
      </c>
      <c r="E13" s="34">
        <v>273218</v>
      </c>
      <c r="F13" s="34">
        <v>35123</v>
      </c>
      <c r="G13" s="8"/>
    </row>
    <row r="14" spans="1:8" ht="27.75" customHeight="1" x14ac:dyDescent="0.3">
      <c r="A14" s="10">
        <v>6</v>
      </c>
      <c r="B14" s="31" t="s">
        <v>46</v>
      </c>
      <c r="C14" s="32">
        <f t="shared" si="0"/>
        <v>1523847.4000000001</v>
      </c>
      <c r="D14" s="33">
        <v>1177915.7</v>
      </c>
      <c r="E14" s="34">
        <v>294401.40000000002</v>
      </c>
      <c r="F14" s="34">
        <v>51530.3</v>
      </c>
      <c r="G14" s="8"/>
    </row>
    <row r="15" spans="1:8" ht="27.75" customHeight="1" x14ac:dyDescent="0.3">
      <c r="A15" s="10">
        <v>7</v>
      </c>
      <c r="B15" s="31" t="s">
        <v>45</v>
      </c>
      <c r="C15" s="32">
        <f t="shared" si="0"/>
        <v>1671156.4</v>
      </c>
      <c r="D15" s="33">
        <v>1312143.3999999999</v>
      </c>
      <c r="E15" s="34">
        <v>326003</v>
      </c>
      <c r="F15" s="34">
        <v>33010</v>
      </c>
      <c r="G15" s="8"/>
    </row>
    <row r="16" spans="1:8" ht="27.75" customHeight="1" x14ac:dyDescent="0.3">
      <c r="A16" s="10">
        <v>8</v>
      </c>
      <c r="B16" s="31" t="s">
        <v>44</v>
      </c>
      <c r="C16" s="32">
        <f t="shared" si="0"/>
        <v>1702468</v>
      </c>
      <c r="D16" s="33">
        <v>1276383</v>
      </c>
      <c r="E16" s="34">
        <v>303739</v>
      </c>
      <c r="F16" s="34">
        <v>122346</v>
      </c>
      <c r="G16" s="8"/>
    </row>
    <row r="17" spans="1:7" ht="27.75" customHeight="1" x14ac:dyDescent="0.3">
      <c r="A17" s="10">
        <v>9</v>
      </c>
      <c r="B17" s="31" t="s">
        <v>43</v>
      </c>
      <c r="C17" s="32">
        <f t="shared" si="0"/>
        <v>2186649</v>
      </c>
      <c r="D17" s="33">
        <v>1702497</v>
      </c>
      <c r="E17" s="34">
        <v>437054</v>
      </c>
      <c r="F17" s="34">
        <v>47098</v>
      </c>
      <c r="G17" s="8"/>
    </row>
    <row r="18" spans="1:7" ht="27.75" customHeight="1" x14ac:dyDescent="0.3">
      <c r="A18" s="10">
        <v>10</v>
      </c>
      <c r="B18" s="31" t="s">
        <v>42</v>
      </c>
      <c r="C18" s="32">
        <f t="shared" si="0"/>
        <v>1993973</v>
      </c>
      <c r="D18" s="24">
        <f>308441.8+337331+288430+628340</f>
        <v>1562542.8</v>
      </c>
      <c r="E18" s="25">
        <f>72179.2+82439+65374+155764</f>
        <v>375756.2</v>
      </c>
      <c r="F18" s="25">
        <f>3195+35579+16900</f>
        <v>55674</v>
      </c>
      <c r="G18" s="8"/>
    </row>
    <row r="19" spans="1:7" ht="27.75" customHeight="1" x14ac:dyDescent="0.3">
      <c r="A19" s="35">
        <v>11</v>
      </c>
      <c r="B19" s="31" t="s">
        <v>41</v>
      </c>
      <c r="C19" s="32">
        <f t="shared" si="0"/>
        <v>1302689</v>
      </c>
      <c r="D19" s="24">
        <v>932822</v>
      </c>
      <c r="E19" s="25">
        <v>232243</v>
      </c>
      <c r="F19" s="25">
        <v>137624</v>
      </c>
      <c r="G19" s="8"/>
    </row>
    <row r="20" spans="1:7" ht="27.75" customHeight="1" x14ac:dyDescent="0.3">
      <c r="A20" s="10">
        <v>12</v>
      </c>
      <c r="B20" s="31" t="s">
        <v>40</v>
      </c>
      <c r="C20" s="32">
        <f t="shared" si="0"/>
        <v>1646457</v>
      </c>
      <c r="D20" s="33">
        <v>1280594</v>
      </c>
      <c r="E20" s="34">
        <v>316947</v>
      </c>
      <c r="F20" s="34">
        <v>48916</v>
      </c>
      <c r="G20" s="8"/>
    </row>
    <row r="21" spans="1:7" ht="27.75" customHeight="1" x14ac:dyDescent="0.3">
      <c r="A21" s="35">
        <v>13</v>
      </c>
      <c r="B21" s="31" t="s">
        <v>39</v>
      </c>
      <c r="C21" s="32">
        <f t="shared" si="0"/>
        <v>1732630</v>
      </c>
      <c r="D21" s="33">
        <v>1405099</v>
      </c>
      <c r="E21" s="34">
        <v>313531</v>
      </c>
      <c r="F21" s="34">
        <v>14000</v>
      </c>
      <c r="G21" s="8"/>
    </row>
    <row r="22" spans="1:7" ht="27.75" customHeight="1" x14ac:dyDescent="0.3">
      <c r="A22" s="35">
        <v>14</v>
      </c>
      <c r="B22" s="31" t="s">
        <v>38</v>
      </c>
      <c r="C22" s="32">
        <f t="shared" si="0"/>
        <v>1649707</v>
      </c>
      <c r="D22" s="33">
        <v>1312900</v>
      </c>
      <c r="E22" s="34">
        <v>323521</v>
      </c>
      <c r="F22" s="34">
        <v>13286</v>
      </c>
      <c r="G22" s="8"/>
    </row>
    <row r="23" spans="1:7" ht="27.75" customHeight="1" x14ac:dyDescent="0.3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3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3">
      <c r="A25" s="10">
        <v>17</v>
      </c>
      <c r="B25" s="31" t="s">
        <v>55</v>
      </c>
      <c r="C25" s="32">
        <f t="shared" si="0"/>
        <v>760724.2</v>
      </c>
      <c r="D25" s="33">
        <v>599013</v>
      </c>
      <c r="E25" s="34">
        <v>161711.20000000001</v>
      </c>
      <c r="F25" s="34">
        <v>0</v>
      </c>
      <c r="G25" s="8"/>
    </row>
    <row r="26" spans="1:7" ht="27.75" customHeight="1" x14ac:dyDescent="0.3">
      <c r="A26" s="10">
        <v>18</v>
      </c>
      <c r="B26" s="31" t="s">
        <v>12</v>
      </c>
      <c r="C26" s="32">
        <f t="shared" si="0"/>
        <v>1063596</v>
      </c>
      <c r="D26" s="33">
        <v>671606</v>
      </c>
      <c r="E26" s="34">
        <v>166290</v>
      </c>
      <c r="F26" s="34">
        <v>225700</v>
      </c>
      <c r="G26" s="8"/>
    </row>
    <row r="27" spans="1:7" ht="27.75" customHeight="1" x14ac:dyDescent="0.3">
      <c r="A27" s="10">
        <v>19</v>
      </c>
      <c r="B27" s="31" t="s">
        <v>13</v>
      </c>
      <c r="C27" s="32">
        <f t="shared" si="0"/>
        <v>3110388</v>
      </c>
      <c r="D27" s="33">
        <v>2060698</v>
      </c>
      <c r="E27" s="34">
        <v>746640</v>
      </c>
      <c r="F27" s="34">
        <v>303050</v>
      </c>
      <c r="G27" s="8"/>
    </row>
    <row r="28" spans="1:7" ht="27.75" customHeight="1" x14ac:dyDescent="0.3">
      <c r="A28" s="10">
        <v>20</v>
      </c>
      <c r="B28" s="31" t="s">
        <v>14</v>
      </c>
      <c r="C28" s="32">
        <f t="shared" si="0"/>
        <v>384565</v>
      </c>
      <c r="D28" s="33">
        <v>260490</v>
      </c>
      <c r="E28" s="34">
        <v>65025</v>
      </c>
      <c r="F28" s="34">
        <v>59050</v>
      </c>
      <c r="G28" s="8"/>
    </row>
    <row r="29" spans="1:7" ht="27.75" customHeight="1" x14ac:dyDescent="0.3">
      <c r="A29" s="10">
        <v>21</v>
      </c>
      <c r="B29" s="31" t="s">
        <v>15</v>
      </c>
      <c r="C29" s="32">
        <f t="shared" si="0"/>
        <v>4419977</v>
      </c>
      <c r="D29" s="33">
        <v>3262908</v>
      </c>
      <c r="E29" s="34">
        <v>812136</v>
      </c>
      <c r="F29" s="34">
        <v>344933</v>
      </c>
      <c r="G29" s="8"/>
    </row>
    <row r="30" spans="1:7" ht="27.75" customHeight="1" x14ac:dyDescent="0.3">
      <c r="A30" s="10">
        <v>22</v>
      </c>
      <c r="B30" s="31" t="s">
        <v>16</v>
      </c>
      <c r="C30" s="32">
        <f t="shared" si="0"/>
        <v>4439071</v>
      </c>
      <c r="D30" s="33">
        <v>3216735</v>
      </c>
      <c r="E30" s="34">
        <v>179384</v>
      </c>
      <c r="F30" s="34">
        <v>1042952</v>
      </c>
      <c r="G30" s="8"/>
    </row>
    <row r="31" spans="1:7" ht="27.75" customHeight="1" x14ac:dyDescent="0.3">
      <c r="A31" s="10">
        <v>23</v>
      </c>
      <c r="B31" s="31" t="s">
        <v>17</v>
      </c>
      <c r="C31" s="32">
        <f t="shared" si="0"/>
        <v>4307746</v>
      </c>
      <c r="D31" s="33">
        <f>1982169+1251000</f>
        <v>3233169</v>
      </c>
      <c r="E31" s="34">
        <v>478677</v>
      </c>
      <c r="F31" s="34">
        <v>595900</v>
      </c>
      <c r="G31" s="8"/>
    </row>
    <row r="32" spans="1:7" ht="27.75" customHeight="1" x14ac:dyDescent="0.3">
      <c r="A32" s="10">
        <v>24</v>
      </c>
      <c r="B32" s="31" t="s">
        <v>18</v>
      </c>
      <c r="C32" s="32">
        <f t="shared" si="0"/>
        <v>214254</v>
      </c>
      <c r="D32" s="33">
        <f>159602</f>
        <v>159602</v>
      </c>
      <c r="E32" s="34">
        <v>41652</v>
      </c>
      <c r="F32" s="34">
        <v>13000</v>
      </c>
      <c r="G32" s="8"/>
    </row>
    <row r="33" spans="1:7" ht="27.75" customHeight="1" x14ac:dyDescent="0.3">
      <c r="A33" s="10">
        <v>25</v>
      </c>
      <c r="B33" s="31" t="s">
        <v>19</v>
      </c>
      <c r="C33" s="32">
        <f t="shared" si="0"/>
        <v>1750489</v>
      </c>
      <c r="D33" s="33">
        <f>1247976.8</f>
        <v>1247976.8</v>
      </c>
      <c r="E33" s="34">
        <v>301812.2</v>
      </c>
      <c r="F33" s="34">
        <v>200700</v>
      </c>
      <c r="G33" s="8"/>
    </row>
    <row r="34" spans="1:7" ht="27.75" customHeight="1" x14ac:dyDescent="0.3">
      <c r="A34" s="10">
        <v>26</v>
      </c>
      <c r="B34" s="31" t="s">
        <v>37</v>
      </c>
      <c r="C34" s="32">
        <f t="shared" si="0"/>
        <v>98393</v>
      </c>
      <c r="D34" s="33">
        <v>0</v>
      </c>
      <c r="E34" s="34">
        <v>0</v>
      </c>
      <c r="F34" s="36">
        <v>98393</v>
      </c>
      <c r="G34" s="8"/>
    </row>
    <row r="35" spans="1:7" ht="27.75" customHeight="1" x14ac:dyDescent="0.3">
      <c r="A35" s="10">
        <v>27</v>
      </c>
      <c r="B35" s="31" t="s">
        <v>36</v>
      </c>
      <c r="C35" s="32">
        <f t="shared" si="0"/>
        <v>55756</v>
      </c>
      <c r="D35" s="33">
        <v>0</v>
      </c>
      <c r="E35" s="34">
        <v>0</v>
      </c>
      <c r="F35" s="36">
        <v>55756</v>
      </c>
      <c r="G35" s="8"/>
    </row>
    <row r="36" spans="1:7" ht="27.75" customHeight="1" x14ac:dyDescent="0.3">
      <c r="A36" s="10">
        <v>28</v>
      </c>
      <c r="B36" s="31" t="s">
        <v>35</v>
      </c>
      <c r="C36" s="32">
        <f t="shared" si="0"/>
        <v>126401</v>
      </c>
      <c r="D36" s="33">
        <v>0</v>
      </c>
      <c r="E36" s="33">
        <v>0</v>
      </c>
      <c r="F36" s="34">
        <v>126401</v>
      </c>
      <c r="G36" s="8"/>
    </row>
    <row r="37" spans="1:7" ht="27.75" customHeight="1" x14ac:dyDescent="0.3">
      <c r="A37" s="10">
        <v>29</v>
      </c>
      <c r="B37" s="31" t="s">
        <v>34</v>
      </c>
      <c r="C37" s="32">
        <f t="shared" si="0"/>
        <v>126505</v>
      </c>
      <c r="D37" s="33">
        <v>0</v>
      </c>
      <c r="E37" s="34">
        <v>0</v>
      </c>
      <c r="F37" s="36">
        <v>126505</v>
      </c>
      <c r="G37" s="8"/>
    </row>
    <row r="38" spans="1:7" ht="27.75" customHeight="1" x14ac:dyDescent="0.3">
      <c r="A38" s="10">
        <v>30</v>
      </c>
      <c r="B38" s="31" t="s">
        <v>33</v>
      </c>
      <c r="C38" s="32">
        <f t="shared" si="0"/>
        <v>68946</v>
      </c>
      <c r="D38" s="33">
        <v>38518</v>
      </c>
      <c r="E38" s="34">
        <v>9292</v>
      </c>
      <c r="F38" s="36">
        <v>21136</v>
      </c>
      <c r="G38" s="8"/>
    </row>
    <row r="39" spans="1:7" ht="27.75" customHeight="1" x14ac:dyDescent="0.3">
      <c r="A39" s="10">
        <v>31</v>
      </c>
      <c r="B39" s="31" t="s">
        <v>32</v>
      </c>
      <c r="C39" s="32">
        <f t="shared" si="0"/>
        <v>107764</v>
      </c>
      <c r="D39" s="33">
        <v>107764</v>
      </c>
      <c r="E39" s="34">
        <v>0</v>
      </c>
      <c r="F39" s="34">
        <v>0</v>
      </c>
      <c r="G39" s="8"/>
    </row>
    <row r="40" spans="1:7" ht="27.75" customHeight="1" x14ac:dyDescent="0.3">
      <c r="A40" s="10">
        <v>32</v>
      </c>
      <c r="B40" s="31" t="s">
        <v>31</v>
      </c>
      <c r="C40" s="32">
        <f t="shared" si="0"/>
        <v>100736</v>
      </c>
      <c r="D40" s="33">
        <v>0</v>
      </c>
      <c r="E40" s="34">
        <v>0</v>
      </c>
      <c r="F40" s="36">
        <v>100736</v>
      </c>
      <c r="G40" s="8"/>
    </row>
    <row r="41" spans="1:7" ht="27.75" customHeight="1" x14ac:dyDescent="0.3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6">
        <v>188649</v>
      </c>
      <c r="G41" s="8"/>
    </row>
    <row r="42" spans="1:7" ht="27.75" customHeight="1" x14ac:dyDescent="0.3">
      <c r="A42" s="10">
        <v>34</v>
      </c>
      <c r="B42" s="31" t="s">
        <v>29</v>
      </c>
      <c r="C42" s="32">
        <f t="shared" si="0"/>
        <v>224899</v>
      </c>
      <c r="D42" s="33">
        <v>0</v>
      </c>
      <c r="E42" s="34">
        <v>0</v>
      </c>
      <c r="F42" s="34">
        <v>224899</v>
      </c>
      <c r="G42" s="8"/>
    </row>
    <row r="43" spans="1:7" ht="27.75" customHeight="1" x14ac:dyDescent="0.3">
      <c r="A43" s="10">
        <v>35</v>
      </c>
      <c r="B43" s="31" t="s">
        <v>28</v>
      </c>
      <c r="C43" s="32">
        <f t="shared" si="0"/>
        <v>82788</v>
      </c>
      <c r="D43" s="33">
        <v>0</v>
      </c>
      <c r="E43" s="34">
        <v>0</v>
      </c>
      <c r="F43" s="34">
        <v>82788</v>
      </c>
      <c r="G43" s="8"/>
    </row>
    <row r="44" spans="1:7" ht="27.75" customHeight="1" x14ac:dyDescent="0.3">
      <c r="A44" s="10">
        <v>36</v>
      </c>
      <c r="B44" s="31" t="s">
        <v>27</v>
      </c>
      <c r="C44" s="32">
        <f t="shared" si="0"/>
        <v>145247</v>
      </c>
      <c r="D44" s="33"/>
      <c r="E44" s="34"/>
      <c r="F44" s="36">
        <v>145247</v>
      </c>
      <c r="G44" s="8"/>
    </row>
    <row r="45" spans="1:7" ht="27.75" customHeight="1" x14ac:dyDescent="0.3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3">
      <c r="A46" s="10">
        <v>38</v>
      </c>
      <c r="B46" s="31" t="s">
        <v>26</v>
      </c>
      <c r="C46" s="32">
        <f t="shared" si="0"/>
        <v>118779</v>
      </c>
      <c r="D46" s="33">
        <v>95024</v>
      </c>
      <c r="E46" s="34">
        <v>23755</v>
      </c>
      <c r="F46" s="34">
        <v>0</v>
      </c>
      <c r="G46" s="8"/>
    </row>
    <row r="47" spans="1:7" ht="27.75" customHeight="1" thickBot="1" x14ac:dyDescent="0.35">
      <c r="A47" s="37">
        <v>39</v>
      </c>
      <c r="B47" s="38" t="s">
        <v>25</v>
      </c>
      <c r="C47" s="39">
        <f t="shared" si="0"/>
        <v>178045</v>
      </c>
      <c r="D47" s="33">
        <v>142721</v>
      </c>
      <c r="E47" s="34">
        <v>35324</v>
      </c>
      <c r="F47" s="36">
        <v>0</v>
      </c>
      <c r="G47" s="11"/>
    </row>
    <row r="48" spans="1:7" ht="22.5" customHeight="1" thickBot="1" x14ac:dyDescent="0.35">
      <c r="A48" s="81" t="s">
        <v>21</v>
      </c>
      <c r="B48" s="82"/>
      <c r="C48" s="15">
        <f>SUM(C9:C47)</f>
        <v>45004870.599999994</v>
      </c>
      <c r="D48" s="14">
        <f>SUM(D9:D47)</f>
        <v>32944583.300000001</v>
      </c>
      <c r="E48" s="12">
        <f>SUM(E9:E47)</f>
        <v>7388768</v>
      </c>
      <c r="F48" s="12">
        <f>SUM(F9:F47)</f>
        <v>4671519.3</v>
      </c>
      <c r="G48" s="13">
        <f>SUM(G9:G47)</f>
        <v>0</v>
      </c>
    </row>
  </sheetData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8"/>
  <sheetViews>
    <sheetView topLeftCell="A37" workbookViewId="0">
      <selection activeCell="A3" sqref="A3:G3"/>
    </sheetView>
  </sheetViews>
  <sheetFormatPr defaultColWidth="9.1796875" defaultRowHeight="14" x14ac:dyDescent="0.3"/>
  <cols>
    <col min="1" max="1" width="3.81640625" style="4" bestFit="1" customWidth="1"/>
    <col min="2" max="2" width="53" style="4" customWidth="1"/>
    <col min="3" max="3" width="17.54296875" style="4" customWidth="1"/>
    <col min="4" max="4" width="18.26953125" style="4" customWidth="1"/>
    <col min="5" max="5" width="20.1796875" style="4" customWidth="1"/>
    <col min="6" max="6" width="23.81640625" style="4" customWidth="1"/>
    <col min="7" max="7" width="41.1796875" style="4" customWidth="1"/>
    <col min="8" max="16384" width="9.1796875" style="4"/>
  </cols>
  <sheetData>
    <row r="1" spans="1:8" ht="51" customHeight="1" x14ac:dyDescent="0.3">
      <c r="A1" s="3"/>
      <c r="F1" s="73" t="s">
        <v>0</v>
      </c>
      <c r="G1" s="73"/>
      <c r="H1" s="1"/>
    </row>
    <row r="2" spans="1:8" ht="15.5" x14ac:dyDescent="0.3">
      <c r="A2" s="2"/>
      <c r="F2" s="73" t="s">
        <v>1</v>
      </c>
      <c r="G2" s="73"/>
    </row>
    <row r="3" spans="1:8" ht="45.75" customHeight="1" x14ac:dyDescent="0.3">
      <c r="A3" s="75" t="s">
        <v>56</v>
      </c>
      <c r="B3" s="74"/>
      <c r="C3" s="74"/>
      <c r="D3" s="74"/>
      <c r="E3" s="74"/>
      <c r="F3" s="74"/>
      <c r="G3" s="74"/>
    </row>
    <row r="4" spans="1:8" ht="17.5" x14ac:dyDescent="0.3">
      <c r="A4" s="74" t="s">
        <v>2</v>
      </c>
      <c r="B4" s="74"/>
      <c r="C4" s="74"/>
      <c r="D4" s="74"/>
      <c r="E4" s="74"/>
      <c r="F4" s="74"/>
      <c r="G4" s="74"/>
    </row>
    <row r="5" spans="1:8" ht="14.5" thickBot="1" x14ac:dyDescent="0.35">
      <c r="G5" s="5" t="s">
        <v>3</v>
      </c>
    </row>
    <row r="6" spans="1:8" ht="31.5" customHeight="1" thickBot="1" x14ac:dyDescent="0.35">
      <c r="A6" s="59" t="s">
        <v>4</v>
      </c>
      <c r="B6" s="62" t="s">
        <v>24</v>
      </c>
      <c r="C6" s="78" t="s">
        <v>5</v>
      </c>
      <c r="D6" s="79"/>
      <c r="E6" s="79"/>
      <c r="F6" s="79"/>
      <c r="G6" s="80"/>
    </row>
    <row r="7" spans="1:8" ht="15.75" customHeight="1" thickBot="1" x14ac:dyDescent="0.35">
      <c r="A7" s="60"/>
      <c r="B7" s="63"/>
      <c r="C7" s="68" t="s">
        <v>6</v>
      </c>
      <c r="D7" s="70" t="s">
        <v>7</v>
      </c>
      <c r="E7" s="71"/>
      <c r="F7" s="71"/>
      <c r="G7" s="72"/>
    </row>
    <row r="8" spans="1:8" ht="45.5" thickBot="1" x14ac:dyDescent="0.35">
      <c r="A8" s="61"/>
      <c r="B8" s="64"/>
      <c r="C8" s="69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3">
      <c r="A9" s="9">
        <v>1</v>
      </c>
      <c r="B9" s="27" t="s">
        <v>54</v>
      </c>
      <c r="C9" s="28">
        <f>+D9+E9+F9+G9</f>
        <v>1669318</v>
      </c>
      <c r="D9" s="29">
        <v>1323122</v>
      </c>
      <c r="E9" s="30">
        <v>330780</v>
      </c>
      <c r="F9" s="30">
        <v>15416</v>
      </c>
      <c r="G9" s="7">
        <v>0</v>
      </c>
    </row>
    <row r="10" spans="1:8" ht="27.75" customHeight="1" x14ac:dyDescent="0.3">
      <c r="A10" s="10">
        <v>2</v>
      </c>
      <c r="B10" s="31" t="s">
        <v>50</v>
      </c>
      <c r="C10" s="32">
        <f>+D10+E10+F10+G10</f>
        <v>0</v>
      </c>
      <c r="D10" s="33"/>
      <c r="E10" s="34"/>
      <c r="F10" s="34"/>
      <c r="G10" s="8">
        <v>0</v>
      </c>
    </row>
    <row r="11" spans="1:8" ht="27.75" customHeight="1" x14ac:dyDescent="0.3">
      <c r="A11" s="10">
        <v>3</v>
      </c>
      <c r="B11" s="31" t="s">
        <v>49</v>
      </c>
      <c r="C11" s="32">
        <f>+D11+E11+F11+G11</f>
        <v>1281626</v>
      </c>
      <c r="D11" s="33">
        <v>991917</v>
      </c>
      <c r="E11" s="33">
        <v>245609</v>
      </c>
      <c r="F11" s="34">
        <v>44100</v>
      </c>
      <c r="G11" s="8"/>
    </row>
    <row r="12" spans="1:8" ht="27.75" customHeight="1" x14ac:dyDescent="0.3">
      <c r="A12" s="10">
        <v>4</v>
      </c>
      <c r="B12" s="31" t="s">
        <v>48</v>
      </c>
      <c r="C12" s="32">
        <f t="shared" ref="C12:C47" si="0">+D12+E12+F12+G12</f>
        <v>1631341</v>
      </c>
      <c r="D12" s="33">
        <v>1252000</v>
      </c>
      <c r="E12" s="34">
        <v>309871</v>
      </c>
      <c r="F12" s="34">
        <v>69470</v>
      </c>
      <c r="G12" s="8"/>
    </row>
    <row r="13" spans="1:8" ht="27.75" customHeight="1" x14ac:dyDescent="0.3">
      <c r="A13" s="10">
        <v>5</v>
      </c>
      <c r="B13" s="31" t="s">
        <v>47</v>
      </c>
      <c r="C13" s="32">
        <f>+D13+E13+F13+G13</f>
        <v>861147</v>
      </c>
      <c r="D13" s="33">
        <v>659835</v>
      </c>
      <c r="E13" s="34">
        <v>164958</v>
      </c>
      <c r="F13" s="34">
        <v>36354</v>
      </c>
      <c r="G13" s="8"/>
    </row>
    <row r="14" spans="1:8" ht="27.75" customHeight="1" x14ac:dyDescent="0.3">
      <c r="A14" s="10">
        <v>6</v>
      </c>
      <c r="B14" s="31" t="s">
        <v>46</v>
      </c>
      <c r="C14" s="32">
        <f t="shared" si="0"/>
        <v>853783.5</v>
      </c>
      <c r="D14" s="33">
        <v>641546</v>
      </c>
      <c r="E14" s="34">
        <v>160386</v>
      </c>
      <c r="F14" s="34">
        <v>51851.5</v>
      </c>
      <c r="G14" s="8"/>
    </row>
    <row r="15" spans="1:8" ht="27.75" customHeight="1" x14ac:dyDescent="0.3">
      <c r="A15" s="10">
        <v>7</v>
      </c>
      <c r="B15" s="31" t="s">
        <v>45</v>
      </c>
      <c r="C15" s="32">
        <f t="shared" si="0"/>
        <v>1269203</v>
      </c>
      <c r="D15" s="33">
        <v>983605</v>
      </c>
      <c r="E15" s="34">
        <v>244452</v>
      </c>
      <c r="F15" s="34">
        <v>41146</v>
      </c>
      <c r="G15" s="8"/>
    </row>
    <row r="16" spans="1:8" ht="27.75" customHeight="1" x14ac:dyDescent="0.3">
      <c r="A16" s="10">
        <v>8</v>
      </c>
      <c r="B16" s="31" t="s">
        <v>44</v>
      </c>
      <c r="C16" s="32">
        <f t="shared" si="0"/>
        <v>1819619</v>
      </c>
      <c r="D16" s="33">
        <v>1373936</v>
      </c>
      <c r="E16" s="34">
        <v>343483</v>
      </c>
      <c r="F16" s="34">
        <v>102200</v>
      </c>
      <c r="G16" s="8"/>
    </row>
    <row r="17" spans="1:7" ht="27.75" customHeight="1" x14ac:dyDescent="0.3">
      <c r="A17" s="10">
        <v>9</v>
      </c>
      <c r="B17" s="31" t="s">
        <v>43</v>
      </c>
      <c r="C17" s="32">
        <f t="shared" si="0"/>
        <v>1888912</v>
      </c>
      <c r="D17" s="33">
        <v>1475129</v>
      </c>
      <c r="E17" s="34">
        <v>368783</v>
      </c>
      <c r="F17" s="34">
        <v>45000</v>
      </c>
      <c r="G17" s="8"/>
    </row>
    <row r="18" spans="1:7" ht="27.75" customHeight="1" x14ac:dyDescent="0.3">
      <c r="A18" s="10">
        <v>10</v>
      </c>
      <c r="B18" s="31" t="s">
        <v>42</v>
      </c>
      <c r="C18" s="32">
        <f t="shared" si="0"/>
        <v>1671799</v>
      </c>
      <c r="D18" s="33">
        <v>1314135</v>
      </c>
      <c r="E18" s="34">
        <v>325947</v>
      </c>
      <c r="F18" s="34">
        <v>31717</v>
      </c>
      <c r="G18" s="8"/>
    </row>
    <row r="19" spans="1:7" ht="27.75" customHeight="1" x14ac:dyDescent="0.3">
      <c r="A19" s="10">
        <v>11</v>
      </c>
      <c r="B19" s="31" t="s">
        <v>41</v>
      </c>
      <c r="C19" s="32">
        <f t="shared" si="0"/>
        <v>1501535</v>
      </c>
      <c r="D19" s="33">
        <v>1176382</v>
      </c>
      <c r="E19" s="34">
        <v>291993</v>
      </c>
      <c r="F19" s="34">
        <v>33160</v>
      </c>
      <c r="G19" s="8"/>
    </row>
    <row r="20" spans="1:7" ht="27.75" customHeight="1" x14ac:dyDescent="0.3">
      <c r="A20" s="10">
        <v>12</v>
      </c>
      <c r="B20" s="31" t="s">
        <v>40</v>
      </c>
      <c r="C20" s="32">
        <f t="shared" si="0"/>
        <v>1411463</v>
      </c>
      <c r="D20" s="33">
        <v>1105150</v>
      </c>
      <c r="E20" s="34">
        <v>257647</v>
      </c>
      <c r="F20" s="34">
        <v>48666</v>
      </c>
      <c r="G20" s="8"/>
    </row>
    <row r="21" spans="1:7" ht="27.75" customHeight="1" x14ac:dyDescent="0.3">
      <c r="A21" s="10">
        <v>13</v>
      </c>
      <c r="B21" s="31" t="s">
        <v>39</v>
      </c>
      <c r="C21" s="32">
        <f t="shared" si="0"/>
        <v>1407731</v>
      </c>
      <c r="D21" s="33">
        <v>1141255</v>
      </c>
      <c r="E21" s="34">
        <v>266476</v>
      </c>
      <c r="F21" s="34">
        <v>0</v>
      </c>
      <c r="G21" s="8"/>
    </row>
    <row r="22" spans="1:7" ht="27.75" customHeight="1" x14ac:dyDescent="0.3">
      <c r="A22" s="10">
        <v>14</v>
      </c>
      <c r="B22" s="31" t="s">
        <v>38</v>
      </c>
      <c r="C22" s="32">
        <f t="shared" si="0"/>
        <v>1489416</v>
      </c>
      <c r="D22" s="33">
        <v>1094000</v>
      </c>
      <c r="E22" s="34">
        <v>270766</v>
      </c>
      <c r="F22" s="34">
        <v>124650</v>
      </c>
      <c r="G22" s="8"/>
    </row>
    <row r="23" spans="1:7" ht="27.75" customHeight="1" x14ac:dyDescent="0.3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3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3">
      <c r="A25" s="10">
        <v>17</v>
      </c>
      <c r="B25" s="31" t="s">
        <v>55</v>
      </c>
      <c r="C25" s="32">
        <f t="shared" si="0"/>
        <v>1030570</v>
      </c>
      <c r="D25" s="33">
        <v>829521</v>
      </c>
      <c r="E25" s="34">
        <v>201049</v>
      </c>
      <c r="F25" s="34">
        <v>0</v>
      </c>
      <c r="G25" s="8"/>
    </row>
    <row r="26" spans="1:7" ht="27.75" customHeight="1" x14ac:dyDescent="0.3">
      <c r="A26" s="10">
        <v>18</v>
      </c>
      <c r="B26" s="31" t="s">
        <v>12</v>
      </c>
      <c r="C26" s="32">
        <f t="shared" si="0"/>
        <v>859692</v>
      </c>
      <c r="D26" s="33">
        <v>658539</v>
      </c>
      <c r="E26" s="34">
        <v>163053</v>
      </c>
      <c r="F26" s="34">
        <v>38100</v>
      </c>
      <c r="G26" s="8"/>
    </row>
    <row r="27" spans="1:7" ht="27.75" customHeight="1" x14ac:dyDescent="0.3">
      <c r="A27" s="10">
        <v>19</v>
      </c>
      <c r="B27" s="31" t="s">
        <v>13</v>
      </c>
      <c r="C27" s="32">
        <f t="shared" si="0"/>
        <v>2348894</v>
      </c>
      <c r="D27" s="33">
        <v>1644358</v>
      </c>
      <c r="E27" s="34">
        <v>406836</v>
      </c>
      <c r="F27" s="34">
        <v>297700</v>
      </c>
      <c r="G27" s="8"/>
    </row>
    <row r="28" spans="1:7" ht="27.75" customHeight="1" x14ac:dyDescent="0.3">
      <c r="A28" s="10">
        <v>20</v>
      </c>
      <c r="B28" s="31" t="s">
        <v>14</v>
      </c>
      <c r="C28" s="32">
        <f t="shared" si="0"/>
        <v>326888</v>
      </c>
      <c r="D28" s="33">
        <v>198885</v>
      </c>
      <c r="E28" s="34">
        <v>50007</v>
      </c>
      <c r="F28" s="34">
        <v>77996</v>
      </c>
      <c r="G28" s="8"/>
    </row>
    <row r="29" spans="1:7" ht="27.75" customHeight="1" x14ac:dyDescent="0.3">
      <c r="A29" s="10">
        <v>21</v>
      </c>
      <c r="B29" s="31" t="s">
        <v>15</v>
      </c>
      <c r="C29" s="32">
        <f t="shared" si="0"/>
        <v>2591386</v>
      </c>
      <c r="D29" s="33">
        <v>1932774</v>
      </c>
      <c r="E29" s="34">
        <v>483195</v>
      </c>
      <c r="F29" s="34">
        <v>175417</v>
      </c>
      <c r="G29" s="8"/>
    </row>
    <row r="30" spans="1:7" ht="27.75" customHeight="1" x14ac:dyDescent="0.3">
      <c r="A30" s="10">
        <v>22</v>
      </c>
      <c r="B30" s="31" t="s">
        <v>16</v>
      </c>
      <c r="C30" s="32">
        <f t="shared" si="0"/>
        <v>2406614</v>
      </c>
      <c r="D30" s="33">
        <v>1847609</v>
      </c>
      <c r="E30" s="34">
        <v>15088</v>
      </c>
      <c r="F30" s="34">
        <v>543917</v>
      </c>
      <c r="G30" s="8"/>
    </row>
    <row r="31" spans="1:7" ht="27.75" customHeight="1" x14ac:dyDescent="0.3">
      <c r="A31" s="10">
        <v>23</v>
      </c>
      <c r="B31" s="31" t="s">
        <v>17</v>
      </c>
      <c r="C31" s="32">
        <f t="shared" si="0"/>
        <v>4364339</v>
      </c>
      <c r="D31" s="33">
        <v>3250590</v>
      </c>
      <c r="E31" s="34">
        <v>475149</v>
      </c>
      <c r="F31" s="34">
        <v>638600</v>
      </c>
      <c r="G31" s="8"/>
    </row>
    <row r="32" spans="1:7" ht="27.75" customHeight="1" x14ac:dyDescent="0.3">
      <c r="A32" s="10">
        <v>24</v>
      </c>
      <c r="B32" s="31" t="s">
        <v>18</v>
      </c>
      <c r="C32" s="32">
        <f t="shared" si="0"/>
        <v>159219</v>
      </c>
      <c r="D32" s="33">
        <v>118175</v>
      </c>
      <c r="E32" s="34">
        <v>29544</v>
      </c>
      <c r="F32" s="34">
        <v>11500</v>
      </c>
      <c r="G32" s="8"/>
    </row>
    <row r="33" spans="1:7" ht="27.75" customHeight="1" x14ac:dyDescent="0.3">
      <c r="A33" s="10">
        <v>25</v>
      </c>
      <c r="B33" s="31" t="s">
        <v>19</v>
      </c>
      <c r="C33" s="32">
        <f t="shared" si="0"/>
        <v>533942</v>
      </c>
      <c r="D33" s="33">
        <v>376995.8</v>
      </c>
      <c r="E33" s="34">
        <v>87746.2</v>
      </c>
      <c r="F33" s="34">
        <v>69200</v>
      </c>
      <c r="G33" s="8"/>
    </row>
    <row r="34" spans="1:7" ht="27.75" customHeight="1" x14ac:dyDescent="0.3">
      <c r="A34" s="10">
        <v>26</v>
      </c>
      <c r="B34" s="31" t="s">
        <v>37</v>
      </c>
      <c r="C34" s="32">
        <f t="shared" si="0"/>
        <v>0</v>
      </c>
      <c r="D34" s="33">
        <v>0</v>
      </c>
      <c r="E34" s="34">
        <v>0</v>
      </c>
      <c r="F34" s="34">
        <v>0</v>
      </c>
      <c r="G34" s="8"/>
    </row>
    <row r="35" spans="1:7" ht="27.75" customHeight="1" x14ac:dyDescent="0.3">
      <c r="A35" s="10">
        <v>27</v>
      </c>
      <c r="B35" s="31" t="s">
        <v>36</v>
      </c>
      <c r="C35" s="32">
        <f t="shared" si="0"/>
        <v>0</v>
      </c>
      <c r="D35" s="33">
        <v>0</v>
      </c>
      <c r="E35" s="34">
        <v>0</v>
      </c>
      <c r="F35" s="34">
        <v>0</v>
      </c>
      <c r="G35" s="8"/>
    </row>
    <row r="36" spans="1:7" ht="27.75" customHeight="1" x14ac:dyDescent="0.3">
      <c r="A36" s="10">
        <v>28</v>
      </c>
      <c r="B36" s="31" t="s">
        <v>35</v>
      </c>
      <c r="C36" s="32">
        <f t="shared" si="0"/>
        <v>12832</v>
      </c>
      <c r="D36" s="33">
        <v>0</v>
      </c>
      <c r="E36" s="33">
        <v>0</v>
      </c>
      <c r="F36" s="34">
        <v>12832</v>
      </c>
      <c r="G36" s="8"/>
    </row>
    <row r="37" spans="1:7" ht="27.75" customHeight="1" x14ac:dyDescent="0.3">
      <c r="A37" s="10">
        <v>29</v>
      </c>
      <c r="B37" s="31" t="s">
        <v>34</v>
      </c>
      <c r="C37" s="32">
        <f t="shared" si="0"/>
        <v>0</v>
      </c>
      <c r="D37" s="33">
        <v>0</v>
      </c>
      <c r="E37" s="34">
        <v>0</v>
      </c>
      <c r="F37" s="34">
        <v>0</v>
      </c>
      <c r="G37" s="8"/>
    </row>
    <row r="38" spans="1:7" ht="27.75" customHeight="1" x14ac:dyDescent="0.3">
      <c r="A38" s="10">
        <v>30</v>
      </c>
      <c r="B38" s="31" t="s">
        <v>33</v>
      </c>
      <c r="C38" s="32">
        <f t="shared" si="0"/>
        <v>63030</v>
      </c>
      <c r="D38" s="33">
        <v>35738</v>
      </c>
      <c r="E38" s="34">
        <v>9292</v>
      </c>
      <c r="F38" s="34">
        <v>18000</v>
      </c>
      <c r="G38" s="8"/>
    </row>
    <row r="39" spans="1:7" ht="27.75" customHeight="1" x14ac:dyDescent="0.3">
      <c r="A39" s="10">
        <v>31</v>
      </c>
      <c r="B39" s="31" t="s">
        <v>32</v>
      </c>
      <c r="C39" s="32">
        <f t="shared" si="0"/>
        <v>0</v>
      </c>
      <c r="D39" s="33">
        <v>0</v>
      </c>
      <c r="E39" s="34">
        <v>0</v>
      </c>
      <c r="F39" s="34">
        <v>0</v>
      </c>
      <c r="G39" s="8"/>
    </row>
    <row r="40" spans="1:7" ht="27.75" customHeight="1" x14ac:dyDescent="0.3">
      <c r="A40" s="10">
        <v>32</v>
      </c>
      <c r="B40" s="31" t="s">
        <v>31</v>
      </c>
      <c r="C40" s="32">
        <f t="shared" si="0"/>
        <v>0</v>
      </c>
      <c r="D40" s="33">
        <v>0</v>
      </c>
      <c r="E40" s="34">
        <v>0</v>
      </c>
      <c r="F40" s="34">
        <v>0</v>
      </c>
      <c r="G40" s="8"/>
    </row>
    <row r="41" spans="1:7" ht="27.75" customHeight="1" x14ac:dyDescent="0.3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4">
        <v>188649</v>
      </c>
      <c r="G41" s="8"/>
    </row>
    <row r="42" spans="1:7" ht="27.75" customHeight="1" x14ac:dyDescent="0.3">
      <c r="A42" s="10">
        <v>34</v>
      </c>
      <c r="B42" s="31" t="s">
        <v>29</v>
      </c>
      <c r="C42" s="32">
        <f t="shared" si="0"/>
        <v>0</v>
      </c>
      <c r="D42" s="33">
        <v>0</v>
      </c>
      <c r="E42" s="34">
        <v>0</v>
      </c>
      <c r="F42" s="34">
        <v>0</v>
      </c>
      <c r="G42" s="8"/>
    </row>
    <row r="43" spans="1:7" ht="27.75" customHeight="1" x14ac:dyDescent="0.3">
      <c r="A43" s="10">
        <v>35</v>
      </c>
      <c r="B43" s="31" t="s">
        <v>28</v>
      </c>
      <c r="C43" s="32">
        <f t="shared" si="0"/>
        <v>0</v>
      </c>
      <c r="D43" s="33">
        <v>0</v>
      </c>
      <c r="E43" s="34">
        <v>0</v>
      </c>
      <c r="F43" s="34">
        <v>0</v>
      </c>
      <c r="G43" s="8"/>
    </row>
    <row r="44" spans="1:7" ht="27.75" customHeight="1" x14ac:dyDescent="0.3">
      <c r="A44" s="10">
        <v>36</v>
      </c>
      <c r="B44" s="31" t="s">
        <v>27</v>
      </c>
      <c r="C44" s="32">
        <f t="shared" si="0"/>
        <v>36312</v>
      </c>
      <c r="D44" s="33">
        <v>0</v>
      </c>
      <c r="E44" s="34">
        <v>0</v>
      </c>
      <c r="F44" s="34">
        <v>36312</v>
      </c>
      <c r="G44" s="8"/>
    </row>
    <row r="45" spans="1:7" ht="27.75" customHeight="1" x14ac:dyDescent="0.3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3">
      <c r="A46" s="10">
        <v>38</v>
      </c>
      <c r="B46" s="31" t="s">
        <v>26</v>
      </c>
      <c r="C46" s="32">
        <f t="shared" si="0"/>
        <v>0</v>
      </c>
      <c r="D46" s="33">
        <v>0</v>
      </c>
      <c r="E46" s="34">
        <v>0</v>
      </c>
      <c r="F46" s="34">
        <v>0</v>
      </c>
      <c r="G46" s="8"/>
    </row>
    <row r="47" spans="1:7" ht="27.75" customHeight="1" thickBot="1" x14ac:dyDescent="0.35">
      <c r="A47" s="37">
        <v>39</v>
      </c>
      <c r="B47" s="38" t="s">
        <v>25</v>
      </c>
      <c r="C47" s="39">
        <f t="shared" si="0"/>
        <v>0</v>
      </c>
      <c r="D47" s="33">
        <v>0</v>
      </c>
      <c r="E47" s="34">
        <v>0</v>
      </c>
      <c r="F47" s="34">
        <v>0</v>
      </c>
      <c r="G47" s="11"/>
    </row>
    <row r="48" spans="1:7" ht="22.5" customHeight="1" thickBot="1" x14ac:dyDescent="0.35">
      <c r="A48" s="81" t="s">
        <v>21</v>
      </c>
      <c r="B48" s="82"/>
      <c r="C48" s="15">
        <f>SUM(C9:C47)</f>
        <v>33679260.5</v>
      </c>
      <c r="D48" s="14">
        <f>SUM(D9:D47)</f>
        <v>25425196.800000001</v>
      </c>
      <c r="E48" s="12">
        <f>SUM(E9:E47)</f>
        <v>5502110.2000000002</v>
      </c>
      <c r="F48" s="12">
        <f>SUM(F9:F47)</f>
        <v>2751953.5</v>
      </c>
      <c r="G48" s="13">
        <f>SUM(G9:G47)</f>
        <v>0</v>
      </c>
    </row>
  </sheetData>
  <sheetProtection sheet="1" objects="1" scenarios="1"/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32-банд</vt:lpstr>
      <vt:lpstr>3-chorak</vt:lpstr>
      <vt:lpstr>2-chorak</vt:lpstr>
      <vt:lpstr>1-chorak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Пользователь</cp:lastModifiedBy>
  <cp:lastPrinted>2022-01-15T08:10:56Z</cp:lastPrinted>
  <dcterms:created xsi:type="dcterms:W3CDTF">2021-06-03T04:14:16Z</dcterms:created>
  <dcterms:modified xsi:type="dcterms:W3CDTF">2024-10-11T09:38:05Z</dcterms:modified>
</cp:coreProperties>
</file>